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Grade">'[1]Validation Tables'!$C$64:$C$67</definedName>
    <definedName name="MELB_Choice">'[1]Validation Tables'!$A$3:$A$6</definedName>
    <definedName name="_xlnm.Print_Titles" localSheetId="0">'Sheet1'!$3:$3</definedName>
    <definedName name="Priority">'[1]Validation Tables'!$C$127:$C$132</definedName>
    <definedName name="severity">'[1]Validation Tables'!$C$115:$C$122</definedName>
  </definedNames>
  <calcPr fullCalcOnLoad="1"/>
</workbook>
</file>

<file path=xl/sharedStrings.xml><?xml version="1.0" encoding="utf-8"?>
<sst xmlns="http://schemas.openxmlformats.org/spreadsheetml/2006/main" count="434" uniqueCount="79">
  <si>
    <t xml:space="preserve">Asian Cultural Centre </t>
  </si>
  <si>
    <t>R098</t>
  </si>
  <si>
    <t>CC</t>
  </si>
  <si>
    <t>External repairs and refurbishment</t>
  </si>
  <si>
    <t>C</t>
  </si>
  <si>
    <t>Internal repairs and refurbishment</t>
  </si>
  <si>
    <t>Bullingdon Community Centre</t>
  </si>
  <si>
    <t>09/00179/OWN</t>
  </si>
  <si>
    <t>External repair and refurbishment</t>
  </si>
  <si>
    <t>Upgrading to building services installation</t>
  </si>
  <si>
    <t>Internal repair and refurbishment</t>
  </si>
  <si>
    <t>Cheney Community Centre</t>
  </si>
  <si>
    <t>09/00622/OWN</t>
  </si>
  <si>
    <t>Cutteslowe Community Centre</t>
  </si>
  <si>
    <t>09/00485/OWN</t>
  </si>
  <si>
    <t>Donnington Community Centre</t>
  </si>
  <si>
    <t>09/00444/OWN</t>
  </si>
  <si>
    <t>Upgrading of building services installation</t>
  </si>
  <si>
    <t>Renew roof coverings</t>
  </si>
  <si>
    <t>East Oxford Games Hall</t>
  </si>
  <si>
    <t>09/00396/OWN</t>
  </si>
  <si>
    <t>Replacement roof and rainwater goods</t>
  </si>
  <si>
    <t>Headington Community Centre</t>
  </si>
  <si>
    <t>09/00623/OWN</t>
  </si>
  <si>
    <t>Jericho Community Centre</t>
  </si>
  <si>
    <t>09/01044/OWN</t>
  </si>
  <si>
    <t>Jubilee 77 Community Centre</t>
  </si>
  <si>
    <t>09/00807/OWN</t>
  </si>
  <si>
    <t>Littlemore Community Centre</t>
  </si>
  <si>
    <t>09/00806/OWN</t>
  </si>
  <si>
    <t>Northway Community Centre</t>
  </si>
  <si>
    <t>09/00625/OWN</t>
  </si>
  <si>
    <t>Regal Community Centre</t>
  </si>
  <si>
    <t>09/00180/OWN</t>
  </si>
  <si>
    <t>Risinghurst Community Centre</t>
  </si>
  <si>
    <t>09/00624/OWN</t>
  </si>
  <si>
    <t>Rose Hill Community Centre</t>
  </si>
  <si>
    <t>09/00808/OWN</t>
  </si>
  <si>
    <t>South Oxford Community Centre</t>
  </si>
  <si>
    <t>09/00381/OWN</t>
  </si>
  <si>
    <t>West Oxford Community Centre</t>
  </si>
  <si>
    <t>09/00287/OWN</t>
  </si>
  <si>
    <t>Property</t>
  </si>
  <si>
    <t>UPRN</t>
  </si>
  <si>
    <t>Building Type</t>
  </si>
  <si>
    <t>Work required / Condition</t>
  </si>
  <si>
    <t>Remedial Date</t>
  </si>
  <si>
    <t>Budget Cost</t>
  </si>
  <si>
    <t>Repairing liability</t>
  </si>
  <si>
    <t>Cost ~ Council</t>
  </si>
  <si>
    <t>Cost ~ Tenant</t>
  </si>
  <si>
    <t>2013~14</t>
  </si>
  <si>
    <t>2014~15</t>
  </si>
  <si>
    <t>2015~16</t>
  </si>
  <si>
    <t>2016~17</t>
  </si>
  <si>
    <t>2017~18</t>
  </si>
  <si>
    <t>Upgrading to roof and rainwater goods</t>
  </si>
  <si>
    <t>Cutteslowe Pavilion Community Centre</t>
  </si>
  <si>
    <t>East Oxford Community Centre</t>
  </si>
  <si>
    <t>Ferry Community Centre</t>
  </si>
  <si>
    <t>Barton Centre</t>
  </si>
  <si>
    <t>COMMUNITY CENTRES ~ High Level Programme of Works (Provisional)</t>
  </si>
  <si>
    <t>Florence Park Community Centre (&amp; pevious Bowls Club area)</t>
  </si>
  <si>
    <t>inc. above</t>
  </si>
  <si>
    <t>Proposed (draft) future years spending</t>
  </si>
  <si>
    <t>TOTAL AMOUNT OF OUTSTANDING MAINTENANCE BACKLOG</t>
  </si>
  <si>
    <t>Original Building Condition classification</t>
  </si>
  <si>
    <t>Current Building Condition classification</t>
  </si>
  <si>
    <t>B</t>
  </si>
  <si>
    <t>No repairing responsibility</t>
  </si>
  <si>
    <t>Blackbird Leys Community Centre</t>
  </si>
  <si>
    <t>A</t>
  </si>
  <si>
    <t>B/C</t>
  </si>
  <si>
    <t>B/D</t>
  </si>
  <si>
    <t>A/B</t>
  </si>
  <si>
    <t>D</t>
  </si>
  <si>
    <t>Site to be redeveloped</t>
  </si>
  <si>
    <r>
      <t xml:space="preserve">NOTE:~  </t>
    </r>
    <r>
      <rPr>
        <sz val="12"/>
        <rFont val="Arial"/>
        <family val="2"/>
      </rPr>
      <t>In addition to these proposed capital budget allocations there is also an annual revenue budget for reactive and planned building services maintenance across all community centres of circa £130,000 per annum.</t>
    </r>
  </si>
  <si>
    <t>Health and Safety works only pending redevelopment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</si>
</sst>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wrapText="1"/>
    </xf>
    <xf numFmtId="172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2" fontId="0" fillId="0" borderId="1" xfId="0" applyNumberFormat="1" applyBorder="1" applyAlignment="1">
      <alignment/>
    </xf>
    <xf numFmtId="172" fontId="0" fillId="3" borderId="1" xfId="0" applyNumberFormat="1" applyFill="1" applyBorder="1" applyAlignment="1">
      <alignment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" fillId="0" borderId="1" xfId="19" applyNumberFormat="1" applyBorder="1" applyAlignment="1">
      <alignment horizontal="center"/>
      <protection/>
    </xf>
    <xf numFmtId="172" fontId="1" fillId="0" borderId="1" xfId="19" applyNumberFormat="1" applyBorder="1">
      <alignment/>
      <protection/>
    </xf>
    <xf numFmtId="0" fontId="1" fillId="2" borderId="1" xfId="19" applyFill="1" applyBorder="1">
      <alignment/>
      <protection/>
    </xf>
    <xf numFmtId="0" fontId="1" fillId="0" borderId="1" xfId="19" applyNumberFormat="1" applyFont="1" applyBorder="1" applyAlignment="1">
      <alignment horizontal="center"/>
      <protection/>
    </xf>
    <xf numFmtId="172" fontId="1" fillId="0" borderId="1" xfId="19" applyNumberFormat="1" applyFont="1" applyBorder="1">
      <alignment/>
      <protection/>
    </xf>
    <xf numFmtId="0" fontId="1" fillId="0" borderId="1" xfId="19" applyNumberFormat="1" applyFont="1" applyFill="1" applyBorder="1" applyAlignment="1">
      <alignment horizontal="center" wrapText="1"/>
      <protection/>
    </xf>
    <xf numFmtId="172" fontId="1" fillId="0" borderId="1" xfId="19" applyNumberFormat="1" applyFont="1" applyFill="1" applyBorder="1" applyAlignment="1">
      <alignment horizontal="right" wrapText="1"/>
      <protection/>
    </xf>
    <xf numFmtId="0" fontId="1" fillId="4" borderId="1" xfId="19" applyFont="1" applyFill="1" applyBorder="1" applyAlignment="1">
      <alignment horizontal="right" wrapText="1"/>
      <protection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 wrapText="1"/>
    </xf>
    <xf numFmtId="172" fontId="0" fillId="0" borderId="2" xfId="0" applyNumberForma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72" fontId="0" fillId="0" borderId="2" xfId="0" applyNumberFormat="1" applyFill="1" applyBorder="1" applyAlignment="1">
      <alignment wrapText="1"/>
    </xf>
    <xf numFmtId="172" fontId="0" fillId="3" borderId="2" xfId="0" applyNumberFormat="1" applyFill="1" applyBorder="1" applyAlignment="1">
      <alignment wrapText="1"/>
    </xf>
    <xf numFmtId="172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 wrapText="1"/>
    </xf>
    <xf numFmtId="172" fontId="0" fillId="0" borderId="3" xfId="0" applyNumberFormat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172" fontId="0" fillId="0" borderId="3" xfId="0" applyNumberFormat="1" applyFill="1" applyBorder="1" applyAlignment="1">
      <alignment wrapText="1"/>
    </xf>
    <xf numFmtId="172" fontId="0" fillId="3" borderId="3" xfId="0" applyNumberFormat="1" applyFill="1" applyBorder="1" applyAlignment="1">
      <alignment wrapText="1"/>
    </xf>
    <xf numFmtId="172" fontId="0" fillId="0" borderId="3" xfId="0" applyNumberFormat="1" applyBorder="1" applyAlignment="1">
      <alignment horizontal="center" wrapText="1"/>
    </xf>
    <xf numFmtId="0" fontId="0" fillId="3" borderId="1" xfId="0" applyFill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172" fontId="6" fillId="0" borderId="1" xfId="0" applyNumberFormat="1" applyFont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2" fontId="0" fillId="0" borderId="0" xfId="0" applyNumberFormat="1" applyBorder="1" applyAlignment="1">
      <alignment horizont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Border="1" applyAlignment="1">
      <alignment/>
    </xf>
    <xf numFmtId="172" fontId="4" fillId="0" borderId="4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 horizontal="right"/>
    </xf>
    <xf numFmtId="172" fontId="4" fillId="0" borderId="6" xfId="0" applyNumberFormat="1" applyFont="1" applyBorder="1" applyAlignment="1">
      <alignment horizontal="center" wrapText="1"/>
    </xf>
    <xf numFmtId="172" fontId="0" fillId="0" borderId="3" xfId="0" applyNumberFormat="1" applyFill="1" applyBorder="1" applyAlignment="1">
      <alignment horizontal="center" wrapText="1"/>
    </xf>
    <xf numFmtId="172" fontId="0" fillId="0" borderId="2" xfId="0" applyNumberFormat="1" applyFill="1" applyBorder="1" applyAlignment="1">
      <alignment horizontal="center" wrapText="1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172" fontId="0" fillId="3" borderId="3" xfId="0" applyNumberFormat="1" applyFill="1" applyBorder="1" applyAlignment="1">
      <alignment horizontal="center" wrapText="1"/>
    </xf>
    <xf numFmtId="172" fontId="0" fillId="3" borderId="2" xfId="0" applyNumberFormat="1" applyFill="1" applyBorder="1" applyAlignment="1">
      <alignment horizontal="center" wrapText="1"/>
    </xf>
    <xf numFmtId="17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6" fillId="3" borderId="1" xfId="0" applyNumberFormat="1" applyFont="1" applyFill="1" applyBorder="1" applyAlignment="1">
      <alignment horizontal="center"/>
    </xf>
    <xf numFmtId="172" fontId="4" fillId="0" borderId="7" xfId="0" applyNumberFormat="1" applyFont="1" applyBorder="1" applyAlignment="1">
      <alignment horizontal="right"/>
    </xf>
    <xf numFmtId="172" fontId="5" fillId="0" borderId="5" xfId="0" applyNumberFormat="1" applyFont="1" applyBorder="1" applyAlignment="1">
      <alignment horizontal="right"/>
    </xf>
    <xf numFmtId="172" fontId="5" fillId="0" borderId="8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/>
    </xf>
    <xf numFmtId="0" fontId="1" fillId="0" borderId="1" xfId="19" applyNumberFormat="1" applyFont="1" applyBorder="1" applyAlignment="1">
      <alignment horizontal="center" wrapText="1"/>
      <protection/>
    </xf>
    <xf numFmtId="172" fontId="1" fillId="0" borderId="1" xfId="19" applyNumberFormat="1" applyFont="1" applyBorder="1" applyAlignment="1">
      <alignment wrapText="1"/>
      <protection/>
    </xf>
    <xf numFmtId="172" fontId="0" fillId="3" borderId="1" xfId="0" applyNumberFormat="1" applyFill="1" applyBorder="1" applyAlignment="1">
      <alignment wrapText="1"/>
    </xf>
    <xf numFmtId="172" fontId="0" fillId="0" borderId="1" xfId="0" applyNumberFormat="1" applyFill="1" applyBorder="1" applyAlignment="1">
      <alignment horizontal="center" wrapText="1"/>
    </xf>
    <xf numFmtId="172" fontId="0" fillId="3" borderId="1" xfId="0" applyNumberFormat="1" applyFill="1" applyBorder="1" applyAlignment="1">
      <alignment horizontal="center" wrapText="1"/>
    </xf>
    <xf numFmtId="172" fontId="4" fillId="0" borderId="4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72" fontId="0" fillId="0" borderId="1" xfId="0" applyNumberFormat="1" applyBorder="1" applyAlignment="1">
      <alignment horizontal="center" wrapText="1"/>
    </xf>
    <xf numFmtId="0" fontId="5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BELLE~1\LOCALS~1\Temp\Xl0000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 Budget Summary"/>
      <sheetName val="Chart 2 Work Year Summary"/>
      <sheetName val="External"/>
      <sheetName val="Pricing Analysis"/>
      <sheetName val="G1"/>
      <sheetName val="G2"/>
      <sheetName val="G3"/>
      <sheetName val="G4"/>
      <sheetName val="G5&amp;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G17"/>
      <sheetName val="G18"/>
      <sheetName val="G19"/>
      <sheetName val="F1"/>
      <sheetName val="F2"/>
      <sheetName val="F3"/>
      <sheetName val="F4"/>
      <sheetName val="F5"/>
      <sheetName val="F6"/>
      <sheetName val="F7"/>
      <sheetName val="F8"/>
      <sheetName val="F9&amp;10"/>
      <sheetName val="F11"/>
      <sheetName val="F12"/>
      <sheetName val="Validation Tables"/>
      <sheetName val="Pivot Table"/>
      <sheetName val="Buildings Pivot"/>
      <sheetName val="Pilot ID Pivot"/>
      <sheetName val="Pricing Pivot"/>
      <sheetName val="Budget Pivot"/>
      <sheetName val="Work Year Pivot"/>
      <sheetName val="Sheet1"/>
    </sheetNames>
    <sheetDataSet>
      <sheetData sheetId="33">
        <row r="3">
          <cell r="A3" t="str">
            <v>M</v>
          </cell>
        </row>
        <row r="4">
          <cell r="A4" t="str">
            <v>E</v>
          </cell>
        </row>
        <row r="5">
          <cell r="A5" t="str">
            <v>L</v>
          </cell>
        </row>
        <row r="6">
          <cell r="A6" t="str">
            <v>B</v>
          </cell>
        </row>
        <row r="64">
          <cell r="C64" t="str">
            <v>A - As New</v>
          </cell>
        </row>
        <row r="65">
          <cell r="C65" t="str">
            <v>B - Showing signs of deterioration</v>
          </cell>
        </row>
        <row r="66">
          <cell r="C66" t="str">
            <v>C - Poor</v>
          </cell>
        </row>
        <row r="67">
          <cell r="C67" t="str">
            <v>D - In need of replacement</v>
          </cell>
        </row>
        <row r="115">
          <cell r="C115" t="str">
            <v>Legal/Statutory or Contractual</v>
          </cell>
        </row>
        <row r="116">
          <cell r="C116" t="str">
            <v>Health and Safety</v>
          </cell>
        </row>
        <row r="117">
          <cell r="C117" t="str">
            <v>Operational reasons</v>
          </cell>
        </row>
        <row r="118">
          <cell r="C118" t="str">
            <v>Avoid failure/closure</v>
          </cell>
        </row>
        <row r="119">
          <cell r="C119" t="str">
            <v>Preserve revenue stream</v>
          </cell>
        </row>
        <row r="120">
          <cell r="C120" t="str">
            <v>Environmental reasons</v>
          </cell>
        </row>
        <row r="121">
          <cell r="C121" t="str">
            <v>Preserve asset value</v>
          </cell>
        </row>
        <row r="122">
          <cell r="C122" t="str">
            <v>N/A</v>
          </cell>
        </row>
        <row r="127">
          <cell r="C127" t="str">
            <v>1 - Very High</v>
          </cell>
        </row>
        <row r="128">
          <cell r="C128" t="str">
            <v>2 - High</v>
          </cell>
        </row>
        <row r="129">
          <cell r="C129" t="str">
            <v>3 - Medium</v>
          </cell>
        </row>
        <row r="130">
          <cell r="C130" t="str">
            <v>4 - Low</v>
          </cell>
        </row>
        <row r="131">
          <cell r="C131" t="str">
            <v>5 - Very Low</v>
          </cell>
        </row>
        <row r="132">
          <cell r="C132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showZeros="0" tabSelected="1" zoomScale="75" zoomScaleNormal="75" workbookViewId="0" topLeftCell="A1">
      <selection activeCell="A63" sqref="A63"/>
    </sheetView>
  </sheetViews>
  <sheetFormatPr defaultColWidth="9.140625" defaultRowHeight="12.75"/>
  <cols>
    <col min="1" max="1" width="45.57421875" style="0" customWidth="1"/>
    <col min="2" max="2" width="17.7109375" style="0" hidden="1" customWidth="1"/>
    <col min="3" max="3" width="0" style="0" hidden="1" customWidth="1"/>
    <col min="4" max="4" width="47.7109375" style="0" customWidth="1"/>
    <col min="5" max="5" width="14.140625" style="0" hidden="1" customWidth="1"/>
    <col min="6" max="6" width="12.7109375" style="0" hidden="1" customWidth="1"/>
    <col min="7" max="7" width="1.421875" style="0" hidden="1" customWidth="1"/>
    <col min="8" max="10" width="9.140625" style="0" hidden="1" customWidth="1"/>
    <col min="11" max="11" width="1.28515625" style="0" customWidth="1"/>
    <col min="12" max="12" width="11.7109375" style="62" customWidth="1"/>
    <col min="13" max="13" width="11.7109375" style="63" customWidth="1"/>
    <col min="14" max="14" width="1.28515625" style="63" customWidth="1"/>
    <col min="15" max="19" width="11.7109375" style="0" customWidth="1"/>
    <col min="20" max="20" width="11.7109375" style="0" hidden="1" customWidth="1"/>
    <col min="21" max="21" width="17.7109375" style="52" customWidth="1"/>
  </cols>
  <sheetData>
    <row r="1" ht="18">
      <c r="A1" s="1" t="s">
        <v>61</v>
      </c>
    </row>
    <row r="3" spans="1:21" ht="63.75">
      <c r="A3" s="35" t="s">
        <v>42</v>
      </c>
      <c r="B3" s="36" t="s">
        <v>43</v>
      </c>
      <c r="C3" s="37" t="s">
        <v>44</v>
      </c>
      <c r="D3" s="38" t="s">
        <v>45</v>
      </c>
      <c r="E3" s="39" t="s">
        <v>46</v>
      </c>
      <c r="F3" s="40" t="s">
        <v>47</v>
      </c>
      <c r="G3" s="41"/>
      <c r="H3" s="42" t="s">
        <v>48</v>
      </c>
      <c r="I3" s="43" t="s">
        <v>49</v>
      </c>
      <c r="J3" s="43" t="s">
        <v>50</v>
      </c>
      <c r="K3" s="44"/>
      <c r="L3" s="60" t="s">
        <v>66</v>
      </c>
      <c r="M3" s="60" t="s">
        <v>67</v>
      </c>
      <c r="N3" s="67"/>
      <c r="O3" s="45" t="s">
        <v>51</v>
      </c>
      <c r="P3" s="45" t="s">
        <v>52</v>
      </c>
      <c r="Q3" s="45" t="s">
        <v>53</v>
      </c>
      <c r="R3" s="45" t="s">
        <v>54</v>
      </c>
      <c r="S3" s="45" t="s">
        <v>55</v>
      </c>
      <c r="T3" s="53"/>
      <c r="U3" s="59" t="s">
        <v>65</v>
      </c>
    </row>
    <row r="4" spans="1:21" ht="12.75">
      <c r="A4" s="24"/>
      <c r="B4" s="25"/>
      <c r="C4" s="26"/>
      <c r="D4" s="27"/>
      <c r="E4" s="28"/>
      <c r="F4" s="29"/>
      <c r="G4" s="30"/>
      <c r="H4" s="31"/>
      <c r="I4" s="32"/>
      <c r="J4" s="32"/>
      <c r="K4" s="33"/>
      <c r="L4" s="61"/>
      <c r="M4" s="61"/>
      <c r="N4" s="68"/>
      <c r="O4" s="34"/>
      <c r="P4" s="34"/>
      <c r="Q4" s="34"/>
      <c r="R4" s="34"/>
      <c r="S4" s="34"/>
      <c r="T4" s="53">
        <f>SUM(O4:S4)</f>
        <v>0</v>
      </c>
      <c r="U4" s="58"/>
    </row>
    <row r="5" spans="1:21" ht="12.75">
      <c r="A5" s="2" t="s">
        <v>0</v>
      </c>
      <c r="B5" s="3" t="s">
        <v>1</v>
      </c>
      <c r="C5" s="4" t="s">
        <v>2</v>
      </c>
      <c r="D5" s="5" t="s">
        <v>3</v>
      </c>
      <c r="E5" s="6">
        <v>2013</v>
      </c>
      <c r="F5" s="7">
        <v>29790</v>
      </c>
      <c r="G5" s="8"/>
      <c r="H5" s="9" t="s">
        <v>4</v>
      </c>
      <c r="I5" s="10">
        <f>IF(H5="C",F5,0)</f>
        <v>29790</v>
      </c>
      <c r="J5" s="10">
        <f>IF(H5="T",F5,0)</f>
        <v>0</v>
      </c>
      <c r="K5" s="11"/>
      <c r="L5" s="64" t="s">
        <v>68</v>
      </c>
      <c r="M5" s="64" t="s">
        <v>68</v>
      </c>
      <c r="N5" s="69"/>
      <c r="O5" s="10">
        <f>IF(E5=2013,I5,0)</f>
        <v>29790</v>
      </c>
      <c r="P5" s="10">
        <f>IF(E5=2014,I5,0)</f>
        <v>0</v>
      </c>
      <c r="Q5" s="10">
        <f>IF(E5=2015,I5,0)</f>
        <v>0</v>
      </c>
      <c r="R5" s="10">
        <f>IF(E5=2016,I5,0)</f>
        <v>0</v>
      </c>
      <c r="S5" s="10">
        <f>IF(E5=2017,I5,0)</f>
        <v>0</v>
      </c>
      <c r="T5" s="53">
        <f aca="true" t="shared" si="0" ref="T5:T60">SUM(O5:S5)</f>
        <v>29790</v>
      </c>
      <c r="U5" s="57"/>
    </row>
    <row r="6" spans="1:21" ht="12.75">
      <c r="A6" s="2" t="s">
        <v>0</v>
      </c>
      <c r="B6" s="3" t="s">
        <v>1</v>
      </c>
      <c r="C6" s="4" t="s">
        <v>2</v>
      </c>
      <c r="D6" s="12" t="s">
        <v>9</v>
      </c>
      <c r="E6" s="6">
        <v>2013</v>
      </c>
      <c r="F6" s="7">
        <v>44800</v>
      </c>
      <c r="G6" s="8"/>
      <c r="H6" s="9" t="s">
        <v>4</v>
      </c>
      <c r="I6" s="10">
        <f>IF(H6="C",F6,0)</f>
        <v>44800</v>
      </c>
      <c r="J6" s="10">
        <f>IF(H6="T",F6,0)</f>
        <v>0</v>
      </c>
      <c r="K6" s="11"/>
      <c r="L6" s="64"/>
      <c r="M6" s="64"/>
      <c r="N6" s="69"/>
      <c r="O6" s="10">
        <f>IF(E6=2013,I6,0)</f>
        <v>44800</v>
      </c>
      <c r="P6" s="10">
        <f>IF(E6=2014,I6,0)</f>
        <v>0</v>
      </c>
      <c r="Q6" s="10">
        <f>IF(E6=2015,I6,0)</f>
        <v>0</v>
      </c>
      <c r="R6" s="10">
        <f>IF(E6=2016,I6,0)</f>
        <v>0</v>
      </c>
      <c r="S6" s="10">
        <f>IF(E6=2017,I6,0)</f>
        <v>0</v>
      </c>
      <c r="T6" s="53">
        <f t="shared" si="0"/>
        <v>44800</v>
      </c>
      <c r="U6" s="57"/>
    </row>
    <row r="7" spans="1:21" ht="12.75">
      <c r="A7" s="2" t="s">
        <v>0</v>
      </c>
      <c r="B7" s="3" t="s">
        <v>1</v>
      </c>
      <c r="C7" s="4" t="s">
        <v>2</v>
      </c>
      <c r="D7" s="5" t="s">
        <v>5</v>
      </c>
      <c r="E7" s="6">
        <v>2013</v>
      </c>
      <c r="F7" s="7">
        <v>25810</v>
      </c>
      <c r="G7" s="8"/>
      <c r="H7" s="9" t="s">
        <v>4</v>
      </c>
      <c r="I7" s="10">
        <f>IF(H7="C",F7,0)</f>
        <v>25810</v>
      </c>
      <c r="J7" s="10">
        <f>IF(H7="T",F7,0)</f>
        <v>0</v>
      </c>
      <c r="K7" s="11"/>
      <c r="L7" s="64"/>
      <c r="M7" s="64"/>
      <c r="N7" s="69"/>
      <c r="O7" s="10">
        <f>IF(E7=2013,I7,0)</f>
        <v>25810</v>
      </c>
      <c r="P7" s="10">
        <f>IF(E7=2014,I7,0)</f>
        <v>0</v>
      </c>
      <c r="Q7" s="10">
        <f>IF(E7=2015,I7,0)</f>
        <v>0</v>
      </c>
      <c r="R7" s="10">
        <f>IF(E7=2016,I7,0)</f>
        <v>0</v>
      </c>
      <c r="S7" s="10">
        <f>IF(E7=2017,I7,0)</f>
        <v>0</v>
      </c>
      <c r="T7" s="53">
        <f t="shared" si="0"/>
        <v>25810</v>
      </c>
      <c r="U7" s="57"/>
    </row>
    <row r="8" spans="1:21" ht="12.75">
      <c r="A8" s="2" t="s">
        <v>0</v>
      </c>
      <c r="B8" s="3" t="s">
        <v>1</v>
      </c>
      <c r="C8" s="4" t="s">
        <v>2</v>
      </c>
      <c r="D8" s="5" t="s">
        <v>56</v>
      </c>
      <c r="E8" s="6">
        <v>2013</v>
      </c>
      <c r="F8" s="7">
        <v>870</v>
      </c>
      <c r="G8" s="8"/>
      <c r="H8" s="9" t="s">
        <v>4</v>
      </c>
      <c r="I8" s="10">
        <f>IF(H8="C",F8,0)</f>
        <v>870</v>
      </c>
      <c r="J8" s="10">
        <f>IF(H8="T",F8,0)</f>
        <v>0</v>
      </c>
      <c r="K8" s="11"/>
      <c r="L8" s="64"/>
      <c r="M8" s="64"/>
      <c r="N8" s="69"/>
      <c r="O8" s="10">
        <f>IF(E8=2013,I8,0)</f>
        <v>870</v>
      </c>
      <c r="P8" s="10">
        <f>IF(E8=2014,I8,0)</f>
        <v>0</v>
      </c>
      <c r="Q8" s="10">
        <f>IF(E8=2015,I8,0)</f>
        <v>0</v>
      </c>
      <c r="R8" s="10">
        <f>IF(E8=2016,I8,0)</f>
        <v>0</v>
      </c>
      <c r="S8" s="10">
        <f>IF(E8=2017,I8,0)</f>
        <v>0</v>
      </c>
      <c r="T8" s="53">
        <f t="shared" si="0"/>
        <v>870</v>
      </c>
      <c r="U8" s="57">
        <f>SUM(O5:O8)</f>
        <v>101270</v>
      </c>
    </row>
    <row r="9" spans="1:21" ht="12.75">
      <c r="A9" s="2"/>
      <c r="B9" s="3"/>
      <c r="C9" s="4"/>
      <c r="D9" s="5"/>
      <c r="E9" s="6"/>
      <c r="F9" s="7"/>
      <c r="G9" s="8"/>
      <c r="H9" s="9"/>
      <c r="I9" s="10"/>
      <c r="J9" s="10"/>
      <c r="K9" s="11"/>
      <c r="L9" s="64"/>
      <c r="M9" s="64"/>
      <c r="N9" s="69"/>
      <c r="O9" s="10"/>
      <c r="P9" s="10"/>
      <c r="Q9" s="10"/>
      <c r="R9" s="10"/>
      <c r="S9" s="10"/>
      <c r="T9" s="53">
        <f t="shared" si="0"/>
        <v>0</v>
      </c>
      <c r="U9" s="57"/>
    </row>
    <row r="10" spans="1:21" ht="12.75">
      <c r="A10" s="2" t="s">
        <v>60</v>
      </c>
      <c r="B10" s="3" t="s">
        <v>1</v>
      </c>
      <c r="C10" s="4" t="s">
        <v>2</v>
      </c>
      <c r="D10" s="5" t="s">
        <v>3</v>
      </c>
      <c r="E10" s="6">
        <v>2017</v>
      </c>
      <c r="F10" s="7">
        <v>16500</v>
      </c>
      <c r="G10" s="8"/>
      <c r="H10" s="9" t="s">
        <v>4</v>
      </c>
      <c r="I10" s="10">
        <f>IF(H10="C",F10,0)</f>
        <v>16500</v>
      </c>
      <c r="J10" s="10">
        <f>IF(H10="T",F10,0)</f>
        <v>0</v>
      </c>
      <c r="K10" s="11"/>
      <c r="L10" s="64" t="s">
        <v>68</v>
      </c>
      <c r="M10" s="64" t="s">
        <v>68</v>
      </c>
      <c r="N10" s="69"/>
      <c r="O10" s="10">
        <f>IF(E10=2013,I10,0)</f>
        <v>0</v>
      </c>
      <c r="P10" s="10">
        <f>IF(E10=2014,I10,0)</f>
        <v>0</v>
      </c>
      <c r="Q10" s="10">
        <f>IF(E10=2015,I10,0)</f>
        <v>0</v>
      </c>
      <c r="R10" s="10">
        <f>IF(E10=2016,I10,0)</f>
        <v>0</v>
      </c>
      <c r="S10" s="10">
        <f>IF(E10=2017,I10,0)</f>
        <v>16500</v>
      </c>
      <c r="T10" s="53">
        <f t="shared" si="0"/>
        <v>16500</v>
      </c>
      <c r="U10" s="57"/>
    </row>
    <row r="11" spans="1:21" ht="12.75">
      <c r="A11" s="2" t="s">
        <v>60</v>
      </c>
      <c r="B11" s="3" t="s">
        <v>1</v>
      </c>
      <c r="C11" s="4" t="s">
        <v>2</v>
      </c>
      <c r="D11" s="12" t="s">
        <v>9</v>
      </c>
      <c r="E11" s="6"/>
      <c r="F11" s="7"/>
      <c r="G11" s="8"/>
      <c r="H11" s="9" t="s">
        <v>4</v>
      </c>
      <c r="I11" s="10">
        <f>IF(H11="C",F11,0)</f>
        <v>0</v>
      </c>
      <c r="J11" s="10">
        <f>IF(H11="T",F11,0)</f>
        <v>0</v>
      </c>
      <c r="K11" s="11"/>
      <c r="L11" s="64"/>
      <c r="M11" s="64"/>
      <c r="N11" s="69"/>
      <c r="O11" s="10">
        <f>IF(E11=2013,I11,0)</f>
        <v>0</v>
      </c>
      <c r="P11" s="10">
        <f>IF(E11=2014,I11,0)</f>
        <v>0</v>
      </c>
      <c r="Q11" s="10">
        <f>IF(E11=2015,I11,0)</f>
        <v>0</v>
      </c>
      <c r="R11" s="10">
        <f>IF(E11=2016,I11,0)</f>
        <v>0</v>
      </c>
      <c r="S11" s="10">
        <f>IF(E11=2017,I11,0)</f>
        <v>0</v>
      </c>
      <c r="T11" s="53">
        <f t="shared" si="0"/>
        <v>0</v>
      </c>
      <c r="U11" s="57"/>
    </row>
    <row r="12" spans="1:21" ht="12.75">
      <c r="A12" s="2" t="s">
        <v>60</v>
      </c>
      <c r="B12" s="3" t="s">
        <v>1</v>
      </c>
      <c r="C12" s="4" t="s">
        <v>2</v>
      </c>
      <c r="D12" s="5" t="s">
        <v>5</v>
      </c>
      <c r="E12" s="6">
        <v>2017</v>
      </c>
      <c r="F12" s="7">
        <v>18000</v>
      </c>
      <c r="G12" s="8"/>
      <c r="H12" s="9" t="s">
        <v>4</v>
      </c>
      <c r="I12" s="10">
        <f>IF(H12="C",F12,0)</f>
        <v>18000</v>
      </c>
      <c r="J12" s="10">
        <f>IF(H12="T",F12,0)</f>
        <v>0</v>
      </c>
      <c r="K12" s="11"/>
      <c r="L12" s="64"/>
      <c r="M12" s="64"/>
      <c r="N12" s="69"/>
      <c r="O12" s="10">
        <f>IF(E12=2013,I12,0)</f>
        <v>0</v>
      </c>
      <c r="P12" s="10">
        <f>IF(E12=2014,I12,0)</f>
        <v>0</v>
      </c>
      <c r="Q12" s="10">
        <f>IF(E12=2015,I12,0)</f>
        <v>0</v>
      </c>
      <c r="R12" s="10">
        <f>IF(E12=2016,I12,0)</f>
        <v>0</v>
      </c>
      <c r="S12" s="10">
        <f>IF(E12=2017,I12,0)</f>
        <v>18000</v>
      </c>
      <c r="T12" s="53">
        <f t="shared" si="0"/>
        <v>18000</v>
      </c>
      <c r="U12" s="57"/>
    </row>
    <row r="13" spans="1:21" ht="12.75">
      <c r="A13" s="2" t="s">
        <v>60</v>
      </c>
      <c r="B13" s="3" t="s">
        <v>1</v>
      </c>
      <c r="C13" s="4" t="s">
        <v>2</v>
      </c>
      <c r="D13" s="5" t="s">
        <v>56</v>
      </c>
      <c r="E13" s="6"/>
      <c r="F13" s="7"/>
      <c r="G13" s="8"/>
      <c r="H13" s="9" t="s">
        <v>4</v>
      </c>
      <c r="I13" s="10">
        <f aca="true" t="shared" si="1" ref="I13:I21">IF(H13="C",F13,0)</f>
        <v>0</v>
      </c>
      <c r="J13" s="10">
        <f>IF(H13="T",F13,0)</f>
        <v>0</v>
      </c>
      <c r="K13" s="11"/>
      <c r="L13" s="64"/>
      <c r="M13" s="64"/>
      <c r="N13" s="69"/>
      <c r="O13" s="10">
        <f>IF(E13=2013,I13,0)</f>
        <v>0</v>
      </c>
      <c r="P13" s="10">
        <f>IF(E13=2014,I13,0)</f>
        <v>0</v>
      </c>
      <c r="Q13" s="10">
        <f>IF(E13=2015,I13,0)</f>
        <v>0</v>
      </c>
      <c r="R13" s="10">
        <f>IF(E13=2016,I13,0)</f>
        <v>0</v>
      </c>
      <c r="S13" s="10">
        <f>IF(E13=2017,I13,0)</f>
        <v>0</v>
      </c>
      <c r="T13" s="53">
        <f t="shared" si="0"/>
        <v>0</v>
      </c>
      <c r="U13" s="57">
        <f>SUM(S10:S12)</f>
        <v>34500</v>
      </c>
    </row>
    <row r="14" spans="1:21" ht="12.75">
      <c r="A14" s="2"/>
      <c r="B14" s="3"/>
      <c r="C14" s="4"/>
      <c r="D14" s="5"/>
      <c r="E14" s="6"/>
      <c r="F14" s="7"/>
      <c r="G14" s="8"/>
      <c r="H14" s="9"/>
      <c r="I14" s="10">
        <f t="shared" si="1"/>
        <v>0</v>
      </c>
      <c r="J14" s="10"/>
      <c r="K14" s="11"/>
      <c r="L14" s="64"/>
      <c r="M14" s="64"/>
      <c r="N14" s="69"/>
      <c r="O14" s="10"/>
      <c r="P14" s="10"/>
      <c r="Q14" s="10"/>
      <c r="R14" s="10"/>
      <c r="S14" s="10"/>
      <c r="T14" s="53"/>
      <c r="U14" s="57"/>
    </row>
    <row r="15" spans="1:21" ht="12.75">
      <c r="A15" s="2" t="s">
        <v>70</v>
      </c>
      <c r="B15" s="3"/>
      <c r="C15" s="4"/>
      <c r="D15" s="5" t="s">
        <v>3</v>
      </c>
      <c r="E15" s="6">
        <v>2017</v>
      </c>
      <c r="F15" s="10">
        <v>52430</v>
      </c>
      <c r="G15" s="8"/>
      <c r="H15" s="9" t="s">
        <v>4</v>
      </c>
      <c r="I15" s="10">
        <f t="shared" si="1"/>
        <v>52430</v>
      </c>
      <c r="J15" s="10"/>
      <c r="K15" s="11"/>
      <c r="L15" s="64" t="s">
        <v>68</v>
      </c>
      <c r="M15" s="64" t="s">
        <v>68</v>
      </c>
      <c r="N15" s="69"/>
      <c r="O15" s="10">
        <f>IF(E15=2013,I15,0)</f>
        <v>0</v>
      </c>
      <c r="P15" s="10">
        <f>IF(E15=2014,I15,0)</f>
        <v>0</v>
      </c>
      <c r="Q15" s="10">
        <f>IF(E15=2015,I15,0)</f>
        <v>0</v>
      </c>
      <c r="R15" s="10">
        <f>IF(E15=2016,I15,0)</f>
        <v>0</v>
      </c>
      <c r="S15" s="10">
        <f>IF(E15=2017,I15,0)</f>
        <v>52430</v>
      </c>
      <c r="T15" s="53"/>
      <c r="U15" s="57"/>
    </row>
    <row r="16" spans="1:21" ht="12.75">
      <c r="A16" s="2" t="s">
        <v>70</v>
      </c>
      <c r="B16" s="3"/>
      <c r="C16" s="4"/>
      <c r="D16" s="12" t="s">
        <v>9</v>
      </c>
      <c r="E16" s="6">
        <v>2017</v>
      </c>
      <c r="F16" s="10">
        <v>52700</v>
      </c>
      <c r="G16" s="8"/>
      <c r="H16" s="9" t="s">
        <v>4</v>
      </c>
      <c r="I16" s="10">
        <f t="shared" si="1"/>
        <v>52700</v>
      </c>
      <c r="J16" s="10"/>
      <c r="K16" s="11"/>
      <c r="L16" s="64"/>
      <c r="M16" s="64"/>
      <c r="N16" s="69"/>
      <c r="O16" s="10">
        <f>IF(E16=2013,I16,0)</f>
        <v>0</v>
      </c>
      <c r="P16" s="10">
        <f>IF(E16=2014,I16,0)</f>
        <v>0</v>
      </c>
      <c r="Q16" s="10">
        <f>IF(E16=2015,I16,0)</f>
        <v>0</v>
      </c>
      <c r="R16" s="10">
        <f>IF(E16=2016,I16,0)</f>
        <v>0</v>
      </c>
      <c r="S16" s="10">
        <f>IF(E16=2017,I16,0)</f>
        <v>52700</v>
      </c>
      <c r="T16" s="53"/>
      <c r="U16" s="57"/>
    </row>
    <row r="17" spans="1:21" ht="12.75">
      <c r="A17" s="2" t="s">
        <v>70</v>
      </c>
      <c r="B17" s="3"/>
      <c r="C17" s="4"/>
      <c r="D17" s="5" t="s">
        <v>5</v>
      </c>
      <c r="E17" s="6">
        <v>2017</v>
      </c>
      <c r="F17" s="10">
        <v>20800</v>
      </c>
      <c r="G17" s="8"/>
      <c r="H17" s="9" t="s">
        <v>4</v>
      </c>
      <c r="I17" s="10">
        <f t="shared" si="1"/>
        <v>20800</v>
      </c>
      <c r="J17" s="10"/>
      <c r="K17" s="11"/>
      <c r="L17" s="64"/>
      <c r="M17" s="64"/>
      <c r="N17" s="69"/>
      <c r="O17" s="10">
        <f>IF(E17=2013,I17,0)</f>
        <v>0</v>
      </c>
      <c r="P17" s="10">
        <f>IF(E17=2014,I17,0)</f>
        <v>0</v>
      </c>
      <c r="Q17" s="10">
        <f>IF(E17=2015,I17,0)</f>
        <v>0</v>
      </c>
      <c r="R17" s="10">
        <f>IF(E17=2016,I17,0)</f>
        <v>0</v>
      </c>
      <c r="S17" s="10">
        <f>IF(E17=2017,I17,0)</f>
        <v>20800</v>
      </c>
      <c r="T17" s="53"/>
      <c r="U17" s="57"/>
    </row>
    <row r="18" spans="1:21" ht="12.75">
      <c r="A18" s="2" t="s">
        <v>70</v>
      </c>
      <c r="B18" s="3"/>
      <c r="C18" s="4"/>
      <c r="D18" s="5" t="s">
        <v>56</v>
      </c>
      <c r="E18" s="6">
        <v>2017</v>
      </c>
      <c r="F18" s="10">
        <v>164100</v>
      </c>
      <c r="G18" s="8"/>
      <c r="H18" s="9" t="s">
        <v>4</v>
      </c>
      <c r="I18" s="10">
        <f t="shared" si="1"/>
        <v>164100</v>
      </c>
      <c r="J18" s="10"/>
      <c r="K18" s="11"/>
      <c r="L18" s="64"/>
      <c r="M18" s="64"/>
      <c r="N18" s="69"/>
      <c r="O18" s="10">
        <f>IF(E18=2013,I18,0)</f>
        <v>0</v>
      </c>
      <c r="P18" s="10">
        <f>IF(E18=2014,I18,0)</f>
        <v>0</v>
      </c>
      <c r="Q18" s="10">
        <f>IF(E18=2015,I18,0)</f>
        <v>0</v>
      </c>
      <c r="R18" s="10">
        <f>IF(E18=2016,I18,0)</f>
        <v>0</v>
      </c>
      <c r="S18" s="10">
        <f>IF(E18=2017,I18,0)</f>
        <v>164100</v>
      </c>
      <c r="T18" s="53"/>
      <c r="U18" s="57"/>
    </row>
    <row r="19" spans="1:21" ht="12.75">
      <c r="A19" s="2"/>
      <c r="B19" s="3"/>
      <c r="C19" s="4"/>
      <c r="D19" s="5"/>
      <c r="E19" s="6"/>
      <c r="F19" s="7"/>
      <c r="G19" s="8"/>
      <c r="H19" s="9"/>
      <c r="I19" s="10">
        <f t="shared" si="1"/>
        <v>0</v>
      </c>
      <c r="J19" s="10"/>
      <c r="K19" s="11"/>
      <c r="L19" s="64"/>
      <c r="M19" s="64"/>
      <c r="N19" s="69"/>
      <c r="O19" s="10"/>
      <c r="P19" s="10"/>
      <c r="Q19" s="10"/>
      <c r="R19" s="10"/>
      <c r="S19" s="10"/>
      <c r="T19" s="53">
        <f t="shared" si="0"/>
        <v>0</v>
      </c>
      <c r="U19" s="57">
        <f>SUM(S15:S18)</f>
        <v>290030</v>
      </c>
    </row>
    <row r="20" spans="1:21" ht="12.75">
      <c r="A20" s="13" t="s">
        <v>6</v>
      </c>
      <c r="B20" s="12" t="s">
        <v>7</v>
      </c>
      <c r="C20" s="14" t="s">
        <v>2</v>
      </c>
      <c r="D20" s="12" t="s">
        <v>8</v>
      </c>
      <c r="E20" s="16">
        <v>2015</v>
      </c>
      <c r="F20" s="17">
        <v>14860</v>
      </c>
      <c r="G20" s="18"/>
      <c r="H20" s="9" t="s">
        <v>4</v>
      </c>
      <c r="I20" s="10">
        <f t="shared" si="1"/>
        <v>14860</v>
      </c>
      <c r="J20" s="10">
        <f>IF(H20="T",F20,0)</f>
        <v>0</v>
      </c>
      <c r="K20" s="11"/>
      <c r="L20" s="64" t="s">
        <v>68</v>
      </c>
      <c r="M20" s="64" t="s">
        <v>68</v>
      </c>
      <c r="N20" s="69"/>
      <c r="O20" s="10">
        <f>IF(E20=2013,I20,0)</f>
        <v>0</v>
      </c>
      <c r="P20" s="10">
        <f>IF(E20=2014,I20,0)</f>
        <v>0</v>
      </c>
      <c r="Q20" s="10">
        <f>IF(E20=2015,I20,0)</f>
        <v>14860</v>
      </c>
      <c r="R20" s="10">
        <f>IF(E20=2016,I20,0)</f>
        <v>0</v>
      </c>
      <c r="S20" s="10">
        <f>IF(E20=2017,I20,0)</f>
        <v>0</v>
      </c>
      <c r="T20" s="53">
        <f t="shared" si="0"/>
        <v>14860</v>
      </c>
      <c r="U20" s="57"/>
    </row>
    <row r="21" spans="1:21" ht="12.75">
      <c r="A21" s="13" t="s">
        <v>6</v>
      </c>
      <c r="B21" s="12" t="s">
        <v>7</v>
      </c>
      <c r="C21" s="14" t="s">
        <v>2</v>
      </c>
      <c r="D21" s="12" t="s">
        <v>9</v>
      </c>
      <c r="E21" s="16">
        <v>2014</v>
      </c>
      <c r="F21" s="17">
        <v>17040</v>
      </c>
      <c r="G21" s="18"/>
      <c r="H21" s="9" t="s">
        <v>4</v>
      </c>
      <c r="I21" s="10">
        <f t="shared" si="1"/>
        <v>17040</v>
      </c>
      <c r="J21" s="10">
        <f>IF(H21="T",F21,0)</f>
        <v>0</v>
      </c>
      <c r="K21" s="11"/>
      <c r="L21" s="64"/>
      <c r="M21" s="64"/>
      <c r="N21" s="69"/>
      <c r="O21" s="10">
        <f>IF(E21=2013,I21,0)</f>
        <v>0</v>
      </c>
      <c r="P21" s="10">
        <f>IF(E21=2014,I21,0)</f>
        <v>17040</v>
      </c>
      <c r="Q21" s="10">
        <f>IF(E21=2015,I21,0)</f>
        <v>0</v>
      </c>
      <c r="R21" s="10">
        <f>IF(E21=2016,I21,0)</f>
        <v>0</v>
      </c>
      <c r="S21" s="10">
        <f>IF(E21=2017,I21,0)</f>
        <v>0</v>
      </c>
      <c r="T21" s="53">
        <f t="shared" si="0"/>
        <v>17040</v>
      </c>
      <c r="U21" s="57"/>
    </row>
    <row r="22" spans="1:21" ht="12.75">
      <c r="A22" s="13" t="s">
        <v>6</v>
      </c>
      <c r="B22" s="12" t="s">
        <v>7</v>
      </c>
      <c r="C22" s="14" t="s">
        <v>2</v>
      </c>
      <c r="D22" s="12" t="s">
        <v>10</v>
      </c>
      <c r="E22" s="16">
        <v>2015</v>
      </c>
      <c r="F22" s="17">
        <v>22620</v>
      </c>
      <c r="G22" s="18"/>
      <c r="H22" s="9" t="s">
        <v>4</v>
      </c>
      <c r="I22" s="10">
        <f>IF(H22="C",F22,0)</f>
        <v>22620</v>
      </c>
      <c r="J22" s="10">
        <f>IF(H22="T",F22,0)</f>
        <v>0</v>
      </c>
      <c r="K22" s="11"/>
      <c r="L22" s="64"/>
      <c r="M22" s="64"/>
      <c r="N22" s="69"/>
      <c r="O22" s="10">
        <f>IF(E22=2013,I22,0)</f>
        <v>0</v>
      </c>
      <c r="P22" s="10">
        <f>IF(E22=2014,I22,0)</f>
        <v>0</v>
      </c>
      <c r="Q22" s="10">
        <f>IF(E22=2015,I22,0)</f>
        <v>22620</v>
      </c>
      <c r="R22" s="10">
        <f>IF(E22=2016,I22,0)</f>
        <v>0</v>
      </c>
      <c r="S22" s="10">
        <f>IF(E22=2017,I22,0)</f>
        <v>0</v>
      </c>
      <c r="T22" s="53">
        <f t="shared" si="0"/>
        <v>22620</v>
      </c>
      <c r="U22" s="57"/>
    </row>
    <row r="23" spans="1:21" ht="12.75">
      <c r="A23" s="13" t="s">
        <v>6</v>
      </c>
      <c r="B23" s="12" t="s">
        <v>7</v>
      </c>
      <c r="C23" s="14" t="s">
        <v>2</v>
      </c>
      <c r="D23" s="5" t="s">
        <v>56</v>
      </c>
      <c r="E23" s="16">
        <v>2015</v>
      </c>
      <c r="F23" s="17">
        <v>11400</v>
      </c>
      <c r="G23" s="18"/>
      <c r="H23" s="9" t="s">
        <v>4</v>
      </c>
      <c r="I23" s="10">
        <f>IF(H23="C",F23,0)</f>
        <v>11400</v>
      </c>
      <c r="J23" s="10">
        <f>IF(H23="T",F23,0)</f>
        <v>0</v>
      </c>
      <c r="K23" s="11"/>
      <c r="L23" s="64"/>
      <c r="M23" s="64"/>
      <c r="N23" s="69"/>
      <c r="O23" s="10">
        <f>IF(E23=2013,I23,0)</f>
        <v>0</v>
      </c>
      <c r="P23" s="10">
        <f>IF(E23=2014,I23,0)</f>
        <v>0</v>
      </c>
      <c r="Q23" s="10">
        <f>IF(E23=2015,I23,0)</f>
        <v>11400</v>
      </c>
      <c r="R23" s="10">
        <f>IF(E23=2016,I23,0)</f>
        <v>0</v>
      </c>
      <c r="S23" s="10">
        <f>IF(E23=2017,I23,0)</f>
        <v>0</v>
      </c>
      <c r="T23" s="53">
        <f t="shared" si="0"/>
        <v>11400</v>
      </c>
      <c r="U23" s="57">
        <f>SUM(T20:T23)</f>
        <v>65920</v>
      </c>
    </row>
    <row r="24" spans="1:21" ht="12.75">
      <c r="A24" s="13"/>
      <c r="B24" s="12"/>
      <c r="C24" s="14"/>
      <c r="D24" s="12"/>
      <c r="E24" s="16"/>
      <c r="F24" s="17"/>
      <c r="G24" s="18"/>
      <c r="H24" s="9"/>
      <c r="I24" s="10"/>
      <c r="J24" s="10"/>
      <c r="K24" s="11"/>
      <c r="L24" s="64"/>
      <c r="M24" s="64"/>
      <c r="N24" s="69"/>
      <c r="O24" s="10"/>
      <c r="P24" s="10"/>
      <c r="Q24" s="10"/>
      <c r="R24" s="10"/>
      <c r="S24" s="10"/>
      <c r="T24" s="53">
        <f t="shared" si="0"/>
        <v>0</v>
      </c>
      <c r="U24" s="57"/>
    </row>
    <row r="25" spans="1:21" ht="12.75">
      <c r="A25" s="13" t="s">
        <v>11</v>
      </c>
      <c r="B25" s="12" t="s">
        <v>12</v>
      </c>
      <c r="C25" s="14" t="s">
        <v>2</v>
      </c>
      <c r="D25" s="12" t="s">
        <v>69</v>
      </c>
      <c r="E25" s="19">
        <v>2015</v>
      </c>
      <c r="F25" s="20"/>
      <c r="G25" s="8"/>
      <c r="H25" s="9" t="s">
        <v>4</v>
      </c>
      <c r="I25" s="10">
        <f>IF(H25="C",F25,0)</f>
        <v>0</v>
      </c>
      <c r="J25" s="10">
        <f>IF(H25="T",F25,0)</f>
        <v>0</v>
      </c>
      <c r="K25" s="11"/>
      <c r="L25" s="64"/>
      <c r="M25" s="64"/>
      <c r="N25" s="69"/>
      <c r="O25" s="10">
        <f>IF(E25=2013,I25,0)</f>
        <v>0</v>
      </c>
      <c r="P25" s="10">
        <f>IF(E25=2014,I25,0)</f>
        <v>0</v>
      </c>
      <c r="Q25" s="10">
        <f>IF(E25=2015,I25,0)</f>
        <v>0</v>
      </c>
      <c r="R25" s="10">
        <f>IF(E25=2016,I25,0)</f>
        <v>0</v>
      </c>
      <c r="S25" s="10">
        <f>IF(E25=2017,I25,0)</f>
        <v>0</v>
      </c>
      <c r="T25" s="53">
        <f t="shared" si="0"/>
        <v>0</v>
      </c>
      <c r="U25" s="57"/>
    </row>
    <row r="26" spans="1:21" ht="12.75">
      <c r="A26" s="13"/>
      <c r="B26" s="12"/>
      <c r="C26" s="14"/>
      <c r="D26" s="12"/>
      <c r="E26" s="19"/>
      <c r="F26" s="20"/>
      <c r="G26" s="8"/>
      <c r="H26" s="9"/>
      <c r="I26" s="10"/>
      <c r="J26" s="10"/>
      <c r="K26" s="11"/>
      <c r="L26" s="64"/>
      <c r="M26" s="64"/>
      <c r="N26" s="69"/>
      <c r="O26" s="10"/>
      <c r="P26" s="10"/>
      <c r="Q26" s="10"/>
      <c r="R26" s="10"/>
      <c r="S26" s="10"/>
      <c r="T26" s="53"/>
      <c r="U26" s="57"/>
    </row>
    <row r="27" spans="1:21" ht="12.75">
      <c r="A27" s="2" t="s">
        <v>13</v>
      </c>
      <c r="B27" s="3" t="s">
        <v>14</v>
      </c>
      <c r="C27" s="4" t="s">
        <v>2</v>
      </c>
      <c r="D27" s="12" t="s">
        <v>8</v>
      </c>
      <c r="E27" s="19">
        <v>2014</v>
      </c>
      <c r="F27" s="20"/>
      <c r="G27" s="8"/>
      <c r="H27" s="9" t="s">
        <v>4</v>
      </c>
      <c r="I27" s="10">
        <f>IF(H27="C",F27,0)</f>
        <v>0</v>
      </c>
      <c r="J27" s="10">
        <f>IF(H27="T",F27,0)</f>
        <v>0</v>
      </c>
      <c r="K27" s="11"/>
      <c r="L27" s="64" t="s">
        <v>68</v>
      </c>
      <c r="M27" s="64" t="s">
        <v>68</v>
      </c>
      <c r="N27" s="69"/>
      <c r="O27" s="10">
        <v>25000</v>
      </c>
      <c r="P27" s="10">
        <f>IF(E27=2014,I27,0)</f>
        <v>0</v>
      </c>
      <c r="Q27" s="10">
        <f>IF(E27=2015,I27,0)</f>
        <v>0</v>
      </c>
      <c r="R27" s="10">
        <f>IF(E27=2016,I27,0)</f>
        <v>0</v>
      </c>
      <c r="S27" s="10">
        <f>IF(E27=2017,I27,0)</f>
        <v>0</v>
      </c>
      <c r="T27" s="53">
        <f t="shared" si="0"/>
        <v>25000</v>
      </c>
      <c r="U27" s="57"/>
    </row>
    <row r="28" spans="1:21" ht="12.75">
      <c r="A28" s="2" t="s">
        <v>13</v>
      </c>
      <c r="B28" s="3" t="s">
        <v>14</v>
      </c>
      <c r="C28" s="4" t="s">
        <v>2</v>
      </c>
      <c r="D28" s="12" t="s">
        <v>9</v>
      </c>
      <c r="E28" s="19">
        <v>2013</v>
      </c>
      <c r="F28" s="20">
        <v>46800</v>
      </c>
      <c r="G28" s="8"/>
      <c r="H28" s="9" t="s">
        <v>4</v>
      </c>
      <c r="I28" s="10">
        <f>IF(H28="C",F28,0)</f>
        <v>46800</v>
      </c>
      <c r="J28" s="10">
        <f>IF(H28="T",F28,0)</f>
        <v>0</v>
      </c>
      <c r="K28" s="11"/>
      <c r="L28" s="64"/>
      <c r="M28" s="64"/>
      <c r="N28" s="69"/>
      <c r="O28" s="10">
        <f>IF(E28=2013,I28,0)</f>
        <v>46800</v>
      </c>
      <c r="P28" s="10">
        <f>IF(E28=2014,I28,0)</f>
        <v>0</v>
      </c>
      <c r="Q28" s="10">
        <f>IF(E28=2015,I28,0)</f>
        <v>0</v>
      </c>
      <c r="R28" s="10">
        <f>IF(E28=2016,I28,0)</f>
        <v>0</v>
      </c>
      <c r="S28" s="10">
        <f>IF(E28=2017,I28,0)</f>
        <v>0</v>
      </c>
      <c r="T28" s="53">
        <f t="shared" si="0"/>
        <v>46800</v>
      </c>
      <c r="U28" s="57"/>
    </row>
    <row r="29" spans="1:21" ht="12.75">
      <c r="A29" s="2" t="s">
        <v>13</v>
      </c>
      <c r="B29" s="3" t="s">
        <v>14</v>
      </c>
      <c r="C29" s="4" t="s">
        <v>2</v>
      </c>
      <c r="D29" s="12" t="s">
        <v>10</v>
      </c>
      <c r="E29" s="19">
        <v>2015</v>
      </c>
      <c r="F29" s="20"/>
      <c r="G29" s="8"/>
      <c r="H29" s="9" t="s">
        <v>4</v>
      </c>
      <c r="I29" s="10">
        <f>IF(H29="C",F29,0)</f>
        <v>0</v>
      </c>
      <c r="J29" s="10">
        <f>IF(H29="T",F29,0)</f>
        <v>0</v>
      </c>
      <c r="K29" s="11"/>
      <c r="L29" s="64"/>
      <c r="M29" s="64"/>
      <c r="N29" s="69"/>
      <c r="O29" s="10">
        <f>IF(E29=2013,I29,0)</f>
        <v>0</v>
      </c>
      <c r="P29" s="10">
        <f>IF(E29=2014,I29,0)</f>
        <v>0</v>
      </c>
      <c r="Q29" s="10">
        <f>IF(E29=2015,I29,0)</f>
        <v>0</v>
      </c>
      <c r="R29" s="10">
        <f>IF(E29=2016,I29,0)</f>
        <v>0</v>
      </c>
      <c r="S29" s="10">
        <f>IF(E29=2017,I29,0)</f>
        <v>0</v>
      </c>
      <c r="T29" s="53">
        <f t="shared" si="0"/>
        <v>0</v>
      </c>
      <c r="U29" s="57"/>
    </row>
    <row r="30" spans="1:21" ht="12.75">
      <c r="A30" s="2" t="s">
        <v>13</v>
      </c>
      <c r="B30" s="3" t="s">
        <v>14</v>
      </c>
      <c r="C30" s="4" t="s">
        <v>2</v>
      </c>
      <c r="D30" s="5" t="s">
        <v>56</v>
      </c>
      <c r="E30" s="19">
        <v>2014</v>
      </c>
      <c r="F30" s="20"/>
      <c r="G30" s="8"/>
      <c r="H30" s="9" t="s">
        <v>4</v>
      </c>
      <c r="I30" s="10">
        <f>IF(H30="C",F30,0)</f>
        <v>0</v>
      </c>
      <c r="J30" s="10">
        <f>IF(H30="T",F30,0)</f>
        <v>0</v>
      </c>
      <c r="K30" s="11"/>
      <c r="L30" s="64"/>
      <c r="M30" s="64"/>
      <c r="N30" s="69"/>
      <c r="O30" s="10">
        <f>IF(E30=2013,I30,0)</f>
        <v>0</v>
      </c>
      <c r="P30" s="10">
        <f>IF(E30=2014,I30,0)</f>
        <v>0</v>
      </c>
      <c r="Q30" s="10">
        <f>IF(E30=2015,I30,0)</f>
        <v>0</v>
      </c>
      <c r="R30" s="10">
        <f>IF(E30=2016,I30,0)</f>
        <v>0</v>
      </c>
      <c r="S30" s="10">
        <f>IF(E30=2017,I30,0)</f>
        <v>0</v>
      </c>
      <c r="T30" s="53">
        <f t="shared" si="0"/>
        <v>0</v>
      </c>
      <c r="U30" s="57">
        <f>SUM(T27:T30)</f>
        <v>71800</v>
      </c>
    </row>
    <row r="31" spans="1:21" ht="12.75">
      <c r="A31" s="2"/>
      <c r="B31" s="3"/>
      <c r="C31" s="4"/>
      <c r="D31" s="12"/>
      <c r="E31" s="19"/>
      <c r="F31" s="20"/>
      <c r="G31" s="8"/>
      <c r="H31" s="9"/>
      <c r="I31" s="10"/>
      <c r="J31" s="10"/>
      <c r="K31" s="11"/>
      <c r="L31" s="64"/>
      <c r="M31" s="64"/>
      <c r="N31" s="69"/>
      <c r="O31" s="10"/>
      <c r="P31" s="10"/>
      <c r="Q31" s="10"/>
      <c r="R31" s="10"/>
      <c r="S31" s="10"/>
      <c r="T31" s="53">
        <f t="shared" si="0"/>
        <v>0</v>
      </c>
      <c r="U31" s="57"/>
    </row>
    <row r="32" spans="1:21" ht="12.75">
      <c r="A32" s="2" t="s">
        <v>57</v>
      </c>
      <c r="B32" s="3"/>
      <c r="C32" s="4" t="s">
        <v>2</v>
      </c>
      <c r="D32" s="12" t="s">
        <v>8</v>
      </c>
      <c r="E32" s="19">
        <v>2013</v>
      </c>
      <c r="F32" s="20">
        <v>5830</v>
      </c>
      <c r="G32" s="8"/>
      <c r="H32" s="9" t="s">
        <v>4</v>
      </c>
      <c r="I32" s="10">
        <f>IF(H32="C",F32,0)</f>
        <v>5830</v>
      </c>
      <c r="J32" s="10">
        <f>IF(H32="T",F32,0)</f>
        <v>0</v>
      </c>
      <c r="K32" s="11"/>
      <c r="L32" s="64" t="s">
        <v>68</v>
      </c>
      <c r="M32" s="64" t="s">
        <v>68</v>
      </c>
      <c r="N32" s="69"/>
      <c r="O32" s="10">
        <f>IF(E32=2013,I32,0)</f>
        <v>5830</v>
      </c>
      <c r="P32" s="10">
        <f>IF(E32=2014,I32,0)</f>
        <v>0</v>
      </c>
      <c r="Q32" s="10">
        <f>IF(E32=2015,I32,0)</f>
        <v>0</v>
      </c>
      <c r="R32" s="10">
        <f>IF(E32=2016,I32,0)</f>
        <v>0</v>
      </c>
      <c r="S32" s="10">
        <f>IF(E32=2017,I32,0)</f>
        <v>0</v>
      </c>
      <c r="T32" s="53">
        <f t="shared" si="0"/>
        <v>5830</v>
      </c>
      <c r="U32" s="57"/>
    </row>
    <row r="33" spans="1:21" ht="12.75">
      <c r="A33" s="2" t="s">
        <v>57</v>
      </c>
      <c r="B33" s="3"/>
      <c r="C33" s="4" t="s">
        <v>2</v>
      </c>
      <c r="D33" s="12" t="s">
        <v>9</v>
      </c>
      <c r="E33" s="19">
        <v>2015</v>
      </c>
      <c r="F33" s="20">
        <v>11100</v>
      </c>
      <c r="G33" s="8"/>
      <c r="H33" s="9" t="s">
        <v>4</v>
      </c>
      <c r="I33" s="10">
        <f>IF(H33="C",F33,0)</f>
        <v>11100</v>
      </c>
      <c r="J33" s="10">
        <f>IF(H33="T",F33,0)</f>
        <v>0</v>
      </c>
      <c r="K33" s="11"/>
      <c r="L33" s="64"/>
      <c r="M33" s="64"/>
      <c r="N33" s="69"/>
      <c r="O33" s="10">
        <f>IF(E33=2013,I33,0)</f>
        <v>0</v>
      </c>
      <c r="P33" s="10">
        <f>IF(E33=2014,I33,0)</f>
        <v>0</v>
      </c>
      <c r="Q33" s="10">
        <f>IF(E33=2015,I33,0)</f>
        <v>11100</v>
      </c>
      <c r="R33" s="10">
        <f>IF(E33=2016,I33,0)</f>
        <v>0</v>
      </c>
      <c r="S33" s="10">
        <f>IF(E33=2017,I33,0)</f>
        <v>0</v>
      </c>
      <c r="T33" s="53">
        <f t="shared" si="0"/>
        <v>11100</v>
      </c>
      <c r="U33" s="57"/>
    </row>
    <row r="34" spans="1:21" ht="12.75">
      <c r="A34" s="2" t="s">
        <v>57</v>
      </c>
      <c r="B34" s="3"/>
      <c r="C34" s="4" t="s">
        <v>2</v>
      </c>
      <c r="D34" s="12" t="s">
        <v>10</v>
      </c>
      <c r="E34" s="19">
        <v>2014</v>
      </c>
      <c r="F34" s="20">
        <v>7110</v>
      </c>
      <c r="G34" s="8"/>
      <c r="H34" s="9" t="s">
        <v>4</v>
      </c>
      <c r="I34" s="10">
        <f>IF(H34="C",F34,0)</f>
        <v>7110</v>
      </c>
      <c r="J34" s="10">
        <f>IF(H34="T",F34,0)</f>
        <v>0</v>
      </c>
      <c r="K34" s="11"/>
      <c r="L34" s="64"/>
      <c r="M34" s="64"/>
      <c r="N34" s="69"/>
      <c r="O34" s="10">
        <f>IF(E34=2013,I34,0)</f>
        <v>0</v>
      </c>
      <c r="P34" s="10">
        <f>IF(E34=2014,I34,0)</f>
        <v>7110</v>
      </c>
      <c r="Q34" s="10">
        <f>IF(E34=2015,I34,0)</f>
        <v>0</v>
      </c>
      <c r="R34" s="10">
        <f>IF(E34=2016,I34,0)</f>
        <v>0</v>
      </c>
      <c r="S34" s="10">
        <f>IF(E34=2017,I34,0)</f>
        <v>0</v>
      </c>
      <c r="T34" s="53">
        <f t="shared" si="0"/>
        <v>7110</v>
      </c>
      <c r="U34" s="57"/>
    </row>
    <row r="35" spans="1:21" ht="12.75">
      <c r="A35" s="2" t="s">
        <v>57</v>
      </c>
      <c r="B35" s="3"/>
      <c r="C35" s="4" t="s">
        <v>2</v>
      </c>
      <c r="D35" s="5" t="s">
        <v>56</v>
      </c>
      <c r="E35" s="19">
        <v>2013</v>
      </c>
      <c r="F35" s="20">
        <v>200</v>
      </c>
      <c r="G35" s="8"/>
      <c r="H35" s="9" t="s">
        <v>4</v>
      </c>
      <c r="I35" s="10">
        <f>IF(H35="C",F35,0)</f>
        <v>200</v>
      </c>
      <c r="J35" s="10">
        <f>IF(H35="T",F35,0)</f>
        <v>0</v>
      </c>
      <c r="K35" s="11"/>
      <c r="L35" s="64"/>
      <c r="M35" s="64"/>
      <c r="N35" s="69"/>
      <c r="O35" s="10">
        <f>IF(E35=2013,I35,0)</f>
        <v>200</v>
      </c>
      <c r="P35" s="10">
        <f>IF(E35=2014,I35,0)</f>
        <v>0</v>
      </c>
      <c r="Q35" s="10">
        <f>IF(E35=2015,I35,0)</f>
        <v>0</v>
      </c>
      <c r="R35" s="10">
        <f>IF(E35=2016,I35,0)</f>
        <v>0</v>
      </c>
      <c r="S35" s="10">
        <f>IF(E35=2017,I35,0)</f>
        <v>0</v>
      </c>
      <c r="T35" s="53">
        <f t="shared" si="0"/>
        <v>200</v>
      </c>
      <c r="U35" s="57">
        <f>SUM(T32:T35)</f>
        <v>24240</v>
      </c>
    </row>
    <row r="36" spans="1:21" ht="12.75">
      <c r="A36" s="2"/>
      <c r="B36" s="3"/>
      <c r="C36" s="4"/>
      <c r="D36" s="12"/>
      <c r="E36" s="19"/>
      <c r="F36" s="20"/>
      <c r="G36" s="8"/>
      <c r="H36" s="9"/>
      <c r="I36" s="10"/>
      <c r="J36" s="10"/>
      <c r="K36" s="11"/>
      <c r="L36" s="64"/>
      <c r="M36" s="64"/>
      <c r="N36" s="69"/>
      <c r="O36" s="10"/>
      <c r="P36" s="10"/>
      <c r="Q36" s="10"/>
      <c r="R36" s="10"/>
      <c r="S36" s="10"/>
      <c r="T36" s="53">
        <f t="shared" si="0"/>
        <v>0</v>
      </c>
      <c r="U36" s="57"/>
    </row>
    <row r="37" spans="1:21" ht="12.75">
      <c r="A37" s="13" t="s">
        <v>15</v>
      </c>
      <c r="B37" s="12" t="s">
        <v>16</v>
      </c>
      <c r="C37" s="14" t="s">
        <v>2</v>
      </c>
      <c r="D37" s="12" t="s">
        <v>8</v>
      </c>
      <c r="E37" s="6">
        <v>2015</v>
      </c>
      <c r="F37" s="7">
        <v>10000</v>
      </c>
      <c r="G37" s="8"/>
      <c r="H37" s="9" t="s">
        <v>4</v>
      </c>
      <c r="I37" s="10">
        <f>IF(H37="C",F37,0)</f>
        <v>10000</v>
      </c>
      <c r="J37" s="10">
        <f>IF(H37="T",F37,0)</f>
        <v>0</v>
      </c>
      <c r="K37" s="11"/>
      <c r="L37" s="64" t="s">
        <v>4</v>
      </c>
      <c r="M37" s="64" t="s">
        <v>4</v>
      </c>
      <c r="N37" s="69"/>
      <c r="O37" s="10">
        <f>IF(E37=2013,I37,0)</f>
        <v>0</v>
      </c>
      <c r="P37" s="10">
        <f>IF(E37=2014,I37,0)</f>
        <v>0</v>
      </c>
      <c r="Q37" s="10">
        <f>IF(E37=2015,I37,0)</f>
        <v>10000</v>
      </c>
      <c r="R37" s="10">
        <f>IF(E37=2016,I37,0)</f>
        <v>0</v>
      </c>
      <c r="S37" s="10">
        <f>IF(E37=2017,I37,0)</f>
        <v>0</v>
      </c>
      <c r="T37" s="53">
        <f t="shared" si="0"/>
        <v>10000</v>
      </c>
      <c r="U37" s="57"/>
    </row>
    <row r="38" spans="1:21" ht="12.75">
      <c r="A38" s="13" t="s">
        <v>15</v>
      </c>
      <c r="B38" s="12" t="s">
        <v>16</v>
      </c>
      <c r="C38" s="14" t="s">
        <v>2</v>
      </c>
      <c r="D38" s="12" t="s">
        <v>10</v>
      </c>
      <c r="E38" s="6"/>
      <c r="F38" s="7"/>
      <c r="G38" s="8"/>
      <c r="H38" s="9" t="s">
        <v>4</v>
      </c>
      <c r="I38" s="10">
        <f>IF(H38="C",F38,0)</f>
        <v>0</v>
      </c>
      <c r="J38" s="10">
        <f>IF(H38="T",F38,0)</f>
        <v>0</v>
      </c>
      <c r="K38" s="11"/>
      <c r="L38" s="64"/>
      <c r="M38" s="64"/>
      <c r="N38" s="69"/>
      <c r="O38" s="10">
        <f>IF(E38=2013,I38,0)</f>
        <v>0</v>
      </c>
      <c r="P38" s="10">
        <f>IF(E38=2014,I38,0)</f>
        <v>0</v>
      </c>
      <c r="Q38" s="10">
        <f>IF(E38=2015,I38,0)</f>
        <v>0</v>
      </c>
      <c r="R38" s="10">
        <f>IF(E38=2016,I38,0)</f>
        <v>0</v>
      </c>
      <c r="S38" s="10">
        <f>IF(E38=2017,I38,0)</f>
        <v>0</v>
      </c>
      <c r="T38" s="53">
        <f t="shared" si="0"/>
        <v>0</v>
      </c>
      <c r="U38" s="57"/>
    </row>
    <row r="39" spans="1:21" ht="12.75">
      <c r="A39" s="13" t="s">
        <v>15</v>
      </c>
      <c r="B39" s="12" t="s">
        <v>16</v>
      </c>
      <c r="C39" s="14" t="s">
        <v>2</v>
      </c>
      <c r="D39" s="12" t="s">
        <v>17</v>
      </c>
      <c r="E39" s="6">
        <v>2015</v>
      </c>
      <c r="F39" s="7">
        <v>16200</v>
      </c>
      <c r="G39" s="8"/>
      <c r="H39" s="9" t="s">
        <v>4</v>
      </c>
      <c r="I39" s="10">
        <f>IF(H39="C",F39,0)</f>
        <v>16200</v>
      </c>
      <c r="J39" s="10">
        <f>IF(H39="T",F39,0)</f>
        <v>0</v>
      </c>
      <c r="K39" s="11"/>
      <c r="L39" s="64"/>
      <c r="M39" s="64"/>
      <c r="N39" s="69"/>
      <c r="O39" s="10">
        <f>IF(E39=2013,I39,0)</f>
        <v>0</v>
      </c>
      <c r="P39" s="10">
        <f>IF(E39=2014,I39,0)</f>
        <v>0</v>
      </c>
      <c r="Q39" s="10">
        <f>IF(E39=2015,I39,0)</f>
        <v>16200</v>
      </c>
      <c r="R39" s="10">
        <f>IF(E39=2016,I39,0)</f>
        <v>0</v>
      </c>
      <c r="S39" s="10">
        <f>IF(E39=2017,I39,0)</f>
        <v>0</v>
      </c>
      <c r="T39" s="53">
        <f t="shared" si="0"/>
        <v>16200</v>
      </c>
      <c r="U39" s="57"/>
    </row>
    <row r="40" spans="1:21" ht="12.75">
      <c r="A40" s="13" t="s">
        <v>15</v>
      </c>
      <c r="B40" s="12" t="s">
        <v>16</v>
      </c>
      <c r="C40" s="14" t="s">
        <v>2</v>
      </c>
      <c r="D40" s="12" t="s">
        <v>18</v>
      </c>
      <c r="E40" s="6">
        <v>2015</v>
      </c>
      <c r="F40" s="7">
        <v>75000</v>
      </c>
      <c r="G40" s="8"/>
      <c r="H40" s="9" t="s">
        <v>4</v>
      </c>
      <c r="I40" s="10">
        <f>IF(H40="C",F40,0)</f>
        <v>75000</v>
      </c>
      <c r="J40" s="10">
        <f>IF(H40="T",F40,0)</f>
        <v>0</v>
      </c>
      <c r="K40" s="11"/>
      <c r="L40" s="64"/>
      <c r="M40" s="64"/>
      <c r="N40" s="69"/>
      <c r="O40" s="10">
        <f>IF(E40=2013,I40,0)</f>
        <v>0</v>
      </c>
      <c r="P40" s="10">
        <f>IF(E40=2014,I40,0)</f>
        <v>0</v>
      </c>
      <c r="Q40" s="10">
        <f>IF(E40=2015,I40,0)</f>
        <v>75000</v>
      </c>
      <c r="R40" s="10">
        <f>IF(E40=2016,I40,0)</f>
        <v>0</v>
      </c>
      <c r="S40" s="10">
        <f>IF(E40=2017,I40,0)</f>
        <v>0</v>
      </c>
      <c r="T40" s="53">
        <f t="shared" si="0"/>
        <v>75000</v>
      </c>
      <c r="U40" s="57">
        <f>SUM(T37:T40)</f>
        <v>101200</v>
      </c>
    </row>
    <row r="41" spans="1:21" ht="12.75">
      <c r="A41" s="13"/>
      <c r="B41" s="12"/>
      <c r="C41" s="14"/>
      <c r="D41" s="12"/>
      <c r="E41" s="6"/>
      <c r="F41" s="7"/>
      <c r="G41" s="8"/>
      <c r="H41" s="9"/>
      <c r="I41" s="10">
        <f aca="true" t="shared" si="2" ref="I41:I46">IF(H41="C",F41,0)</f>
        <v>0</v>
      </c>
      <c r="J41" s="10">
        <f aca="true" t="shared" si="3" ref="J41:J46">IF(H41="T",F41,0)</f>
        <v>0</v>
      </c>
      <c r="K41" s="11"/>
      <c r="L41" s="64"/>
      <c r="M41" s="64"/>
      <c r="N41" s="69"/>
      <c r="O41" s="10">
        <f aca="true" t="shared" si="4" ref="O41:O46">IF(E41=2013,I41,0)</f>
        <v>0</v>
      </c>
      <c r="P41" s="10">
        <f aca="true" t="shared" si="5" ref="P41:P46">IF(E41=2014,I41,0)</f>
        <v>0</v>
      </c>
      <c r="Q41" s="10">
        <f aca="true" t="shared" si="6" ref="Q41:Q46">IF(E41=2015,I41,0)</f>
        <v>0</v>
      </c>
      <c r="R41" s="10">
        <f aca="true" t="shared" si="7" ref="R41:R46">IF(E41=2016,I41,0)</f>
        <v>0</v>
      </c>
      <c r="S41" s="10">
        <f aca="true" t="shared" si="8" ref="S41:S46">IF(E41=2017,I41,0)</f>
        <v>0</v>
      </c>
      <c r="T41" s="53">
        <f t="shared" si="0"/>
        <v>0</v>
      </c>
      <c r="U41" s="57"/>
    </row>
    <row r="42" spans="1:21" ht="12.75">
      <c r="A42" s="13" t="s">
        <v>58</v>
      </c>
      <c r="B42" s="12"/>
      <c r="C42" s="14" t="s">
        <v>2</v>
      </c>
      <c r="D42" s="12" t="s">
        <v>8</v>
      </c>
      <c r="E42" s="6">
        <v>2016</v>
      </c>
      <c r="F42" s="7"/>
      <c r="G42" s="8"/>
      <c r="H42" s="9" t="s">
        <v>4</v>
      </c>
      <c r="I42" s="10">
        <v>125000</v>
      </c>
      <c r="J42" s="10">
        <f t="shared" si="3"/>
        <v>0</v>
      </c>
      <c r="K42" s="11"/>
      <c r="L42" s="64" t="s">
        <v>68</v>
      </c>
      <c r="M42" s="64" t="s">
        <v>68</v>
      </c>
      <c r="N42" s="69"/>
      <c r="O42" s="10">
        <f t="shared" si="4"/>
        <v>0</v>
      </c>
      <c r="P42" s="10">
        <f t="shared" si="5"/>
        <v>0</v>
      </c>
      <c r="Q42" s="10">
        <f t="shared" si="6"/>
        <v>0</v>
      </c>
      <c r="R42" s="10">
        <f t="shared" si="7"/>
        <v>125000</v>
      </c>
      <c r="S42" s="10">
        <f t="shared" si="8"/>
        <v>0</v>
      </c>
      <c r="T42" s="53">
        <f t="shared" si="0"/>
        <v>125000</v>
      </c>
      <c r="U42" s="57"/>
    </row>
    <row r="43" spans="1:21" ht="12.75">
      <c r="A43" s="13" t="s">
        <v>58</v>
      </c>
      <c r="B43" s="12"/>
      <c r="C43" s="14" t="s">
        <v>2</v>
      </c>
      <c r="D43" s="12" t="s">
        <v>10</v>
      </c>
      <c r="E43" s="6"/>
      <c r="F43" s="7"/>
      <c r="G43" s="8"/>
      <c r="H43" s="9" t="s">
        <v>4</v>
      </c>
      <c r="I43" s="10">
        <f t="shared" si="2"/>
        <v>0</v>
      </c>
      <c r="J43" s="10">
        <f t="shared" si="3"/>
        <v>0</v>
      </c>
      <c r="K43" s="11"/>
      <c r="L43" s="64"/>
      <c r="M43" s="64"/>
      <c r="N43" s="69"/>
      <c r="O43" s="10">
        <f t="shared" si="4"/>
        <v>0</v>
      </c>
      <c r="P43" s="10">
        <f t="shared" si="5"/>
        <v>0</v>
      </c>
      <c r="Q43" s="10">
        <f t="shared" si="6"/>
        <v>0</v>
      </c>
      <c r="R43" s="10">
        <f t="shared" si="7"/>
        <v>0</v>
      </c>
      <c r="S43" s="10">
        <f t="shared" si="8"/>
        <v>0</v>
      </c>
      <c r="T43" s="53">
        <f t="shared" si="0"/>
        <v>0</v>
      </c>
      <c r="U43" s="57"/>
    </row>
    <row r="44" spans="1:21" ht="12.75">
      <c r="A44" s="13" t="s">
        <v>58</v>
      </c>
      <c r="B44" s="12"/>
      <c r="C44" s="14" t="s">
        <v>2</v>
      </c>
      <c r="D44" s="12" t="s">
        <v>17</v>
      </c>
      <c r="E44" s="6">
        <v>2015</v>
      </c>
      <c r="F44" s="7">
        <v>32300</v>
      </c>
      <c r="G44" s="8"/>
      <c r="H44" s="9" t="s">
        <v>4</v>
      </c>
      <c r="I44" s="10">
        <v>100000</v>
      </c>
      <c r="J44" s="10">
        <f t="shared" si="3"/>
        <v>0</v>
      </c>
      <c r="K44" s="11"/>
      <c r="L44" s="64"/>
      <c r="M44" s="64"/>
      <c r="N44" s="69"/>
      <c r="O44" s="10">
        <f t="shared" si="4"/>
        <v>0</v>
      </c>
      <c r="P44" s="10">
        <f t="shared" si="5"/>
        <v>0</v>
      </c>
      <c r="Q44" s="10">
        <f t="shared" si="6"/>
        <v>100000</v>
      </c>
      <c r="R44" s="10">
        <f t="shared" si="7"/>
        <v>0</v>
      </c>
      <c r="S44" s="10">
        <f t="shared" si="8"/>
        <v>0</v>
      </c>
      <c r="T44" s="53">
        <f t="shared" si="0"/>
        <v>100000</v>
      </c>
      <c r="U44" s="57"/>
    </row>
    <row r="45" spans="1:21" ht="12.75">
      <c r="A45" s="13" t="s">
        <v>58</v>
      </c>
      <c r="B45" s="12"/>
      <c r="C45" s="14" t="s">
        <v>2</v>
      </c>
      <c r="D45" s="12" t="s">
        <v>18</v>
      </c>
      <c r="E45" s="6"/>
      <c r="F45" s="7"/>
      <c r="G45" s="8"/>
      <c r="H45" s="9" t="s">
        <v>4</v>
      </c>
      <c r="I45" s="10">
        <f t="shared" si="2"/>
        <v>0</v>
      </c>
      <c r="J45" s="10">
        <f t="shared" si="3"/>
        <v>0</v>
      </c>
      <c r="K45" s="11"/>
      <c r="L45" s="64"/>
      <c r="M45" s="64"/>
      <c r="N45" s="69"/>
      <c r="O45" s="10">
        <f t="shared" si="4"/>
        <v>0</v>
      </c>
      <c r="P45" s="10">
        <f t="shared" si="5"/>
        <v>0</v>
      </c>
      <c r="Q45" s="10">
        <f t="shared" si="6"/>
        <v>0</v>
      </c>
      <c r="R45" s="10">
        <f t="shared" si="7"/>
        <v>0</v>
      </c>
      <c r="S45" s="10">
        <f t="shared" si="8"/>
        <v>0</v>
      </c>
      <c r="T45" s="53">
        <f t="shared" si="0"/>
        <v>0</v>
      </c>
      <c r="U45" s="57">
        <f>SUM(T42:T45)</f>
        <v>225000</v>
      </c>
    </row>
    <row r="46" spans="1:21" ht="12.75">
      <c r="A46" s="13"/>
      <c r="B46" s="12"/>
      <c r="C46" s="14"/>
      <c r="D46" s="12"/>
      <c r="E46" s="6"/>
      <c r="F46" s="7"/>
      <c r="G46" s="8"/>
      <c r="H46" s="9"/>
      <c r="I46" s="10">
        <f t="shared" si="2"/>
        <v>0</v>
      </c>
      <c r="J46" s="10">
        <f t="shared" si="3"/>
        <v>0</v>
      </c>
      <c r="K46" s="11"/>
      <c r="L46" s="64"/>
      <c r="M46" s="64"/>
      <c r="N46" s="69"/>
      <c r="O46" s="10">
        <f t="shared" si="4"/>
        <v>0</v>
      </c>
      <c r="P46" s="10">
        <f t="shared" si="5"/>
        <v>0</v>
      </c>
      <c r="Q46" s="10">
        <f t="shared" si="6"/>
        <v>0</v>
      </c>
      <c r="R46" s="10">
        <f t="shared" si="7"/>
        <v>0</v>
      </c>
      <c r="S46" s="10">
        <f t="shared" si="8"/>
        <v>0</v>
      </c>
      <c r="T46" s="53">
        <f t="shared" si="0"/>
        <v>0</v>
      </c>
      <c r="U46" s="57"/>
    </row>
    <row r="47" spans="1:21" ht="12.75">
      <c r="A47" s="13" t="s">
        <v>19</v>
      </c>
      <c r="B47" s="12" t="s">
        <v>20</v>
      </c>
      <c r="C47" s="14" t="s">
        <v>2</v>
      </c>
      <c r="D47" s="12" t="s">
        <v>8</v>
      </c>
      <c r="E47" s="19">
        <v>2017</v>
      </c>
      <c r="F47" s="20">
        <v>17130</v>
      </c>
      <c r="G47" s="8"/>
      <c r="H47" s="9" t="s">
        <v>4</v>
      </c>
      <c r="I47" s="10">
        <f>IF(H47="C",F47,0)</f>
        <v>17130</v>
      </c>
      <c r="J47" s="10">
        <f>IF(H47="T",F47,0)</f>
        <v>0</v>
      </c>
      <c r="K47" s="11"/>
      <c r="L47" s="64" t="s">
        <v>4</v>
      </c>
      <c r="M47" s="64" t="s">
        <v>4</v>
      </c>
      <c r="N47" s="69"/>
      <c r="O47" s="10">
        <f>IF(E47=2013,I47,0)</f>
        <v>0</v>
      </c>
      <c r="P47" s="10">
        <f>IF(E47=2014,I47,0)</f>
        <v>0</v>
      </c>
      <c r="Q47" s="10">
        <f>IF(E47=2015,I47,0)</f>
        <v>0</v>
      </c>
      <c r="R47" s="10">
        <f>IF(E47=2016,I47,0)</f>
        <v>0</v>
      </c>
      <c r="S47" s="10">
        <f>IF(E47=2017,I47,0)</f>
        <v>17130</v>
      </c>
      <c r="T47" s="53">
        <f t="shared" si="0"/>
        <v>17130</v>
      </c>
      <c r="U47" s="57"/>
    </row>
    <row r="48" spans="1:21" ht="12.75">
      <c r="A48" s="13" t="s">
        <v>19</v>
      </c>
      <c r="B48" s="12" t="s">
        <v>20</v>
      </c>
      <c r="C48" s="14" t="s">
        <v>2</v>
      </c>
      <c r="D48" s="12" t="s">
        <v>10</v>
      </c>
      <c r="E48" s="19">
        <v>2017</v>
      </c>
      <c r="F48" s="20">
        <v>9440</v>
      </c>
      <c r="G48" s="8"/>
      <c r="H48" s="9" t="s">
        <v>4</v>
      </c>
      <c r="I48" s="10">
        <f>IF(H48="C",F48,0)</f>
        <v>9440</v>
      </c>
      <c r="J48" s="10">
        <f>IF(H48="T",F48,0)</f>
        <v>0</v>
      </c>
      <c r="K48" s="11"/>
      <c r="L48" s="64"/>
      <c r="M48" s="64"/>
      <c r="N48" s="69"/>
      <c r="O48" s="10">
        <f>IF(E48=2013,I48,0)</f>
        <v>0</v>
      </c>
      <c r="P48" s="10">
        <f>IF(E48=2014,I48,0)</f>
        <v>0</v>
      </c>
      <c r="Q48" s="10">
        <f>IF(E48=2015,I48,0)</f>
        <v>0</v>
      </c>
      <c r="R48" s="10">
        <f>IF(E48=2016,I48,0)</f>
        <v>0</v>
      </c>
      <c r="S48" s="10">
        <f>IF(E48=2017,I48,0)</f>
        <v>9440</v>
      </c>
      <c r="T48" s="53">
        <f t="shared" si="0"/>
        <v>9440</v>
      </c>
      <c r="U48" s="57"/>
    </row>
    <row r="49" spans="1:21" ht="12.75">
      <c r="A49" s="13" t="s">
        <v>19</v>
      </c>
      <c r="B49" s="12" t="s">
        <v>20</v>
      </c>
      <c r="C49" s="14" t="s">
        <v>2</v>
      </c>
      <c r="D49" s="12" t="s">
        <v>17</v>
      </c>
      <c r="E49" s="19">
        <v>2014</v>
      </c>
      <c r="F49" s="20">
        <v>5000</v>
      </c>
      <c r="G49" s="8"/>
      <c r="H49" s="9" t="s">
        <v>4</v>
      </c>
      <c r="I49" s="10">
        <f>IF(H49="C",F49,0)</f>
        <v>5000</v>
      </c>
      <c r="J49" s="10">
        <f>IF(H49="T",F49,0)</f>
        <v>0</v>
      </c>
      <c r="K49" s="11"/>
      <c r="L49" s="64"/>
      <c r="M49" s="64"/>
      <c r="N49" s="69"/>
      <c r="O49" s="10">
        <f>IF(E49=2013,I49,0)</f>
        <v>0</v>
      </c>
      <c r="P49" s="10">
        <f>IF(E49=2014,I49,0)</f>
        <v>5000</v>
      </c>
      <c r="Q49" s="10">
        <f>IF(E49=2015,I49,0)</f>
        <v>0</v>
      </c>
      <c r="R49" s="10">
        <f>IF(E49=2016,I49,0)</f>
        <v>0</v>
      </c>
      <c r="S49" s="10">
        <f>IF(E49=2017,I49,0)</f>
        <v>0</v>
      </c>
      <c r="T49" s="53">
        <f t="shared" si="0"/>
        <v>5000</v>
      </c>
      <c r="U49" s="57"/>
    </row>
    <row r="50" spans="1:21" ht="12.75">
      <c r="A50" s="13" t="s">
        <v>19</v>
      </c>
      <c r="B50" s="12" t="s">
        <v>20</v>
      </c>
      <c r="C50" s="14" t="s">
        <v>2</v>
      </c>
      <c r="D50" s="12" t="s">
        <v>21</v>
      </c>
      <c r="E50" s="19">
        <v>2017</v>
      </c>
      <c r="F50" s="20">
        <v>100990</v>
      </c>
      <c r="G50" s="8"/>
      <c r="H50" s="9" t="s">
        <v>4</v>
      </c>
      <c r="I50" s="10">
        <f>IF(H50="C",F50,0)</f>
        <v>100990</v>
      </c>
      <c r="J50" s="10">
        <f>IF(H50="T",F50,0)</f>
        <v>0</v>
      </c>
      <c r="K50" s="11"/>
      <c r="L50" s="64"/>
      <c r="M50" s="64"/>
      <c r="N50" s="69"/>
      <c r="O50" s="10">
        <f>IF(E50=2013,I50,0)</f>
        <v>0</v>
      </c>
      <c r="P50" s="10">
        <f>IF(E50=2014,I50,0)</f>
        <v>0</v>
      </c>
      <c r="Q50" s="10">
        <f>IF(E50=2015,I50,0)</f>
        <v>0</v>
      </c>
      <c r="R50" s="10">
        <f>IF(E50=2016,I50,0)</f>
        <v>0</v>
      </c>
      <c r="S50" s="10">
        <f>IF(E50=2017,I50,0)</f>
        <v>100990</v>
      </c>
      <c r="T50" s="53">
        <f t="shared" si="0"/>
        <v>100990</v>
      </c>
      <c r="U50" s="57">
        <f>SUM(T47:T50)</f>
        <v>132560</v>
      </c>
    </row>
    <row r="51" spans="1:21" ht="12.75">
      <c r="A51" s="13"/>
      <c r="B51" s="12"/>
      <c r="C51" s="14"/>
      <c r="D51" s="12"/>
      <c r="E51" s="19"/>
      <c r="F51" s="20"/>
      <c r="G51" s="8"/>
      <c r="H51" s="9"/>
      <c r="I51" s="10"/>
      <c r="J51" s="10"/>
      <c r="K51" s="11"/>
      <c r="L51" s="64"/>
      <c r="M51" s="64"/>
      <c r="N51" s="69"/>
      <c r="O51" s="10"/>
      <c r="P51" s="10"/>
      <c r="Q51" s="10"/>
      <c r="R51" s="10"/>
      <c r="S51" s="10"/>
      <c r="T51" s="53">
        <f t="shared" si="0"/>
        <v>0</v>
      </c>
      <c r="U51" s="57"/>
    </row>
    <row r="52" spans="1:21" ht="12.75">
      <c r="A52" s="13" t="s">
        <v>59</v>
      </c>
      <c r="B52" s="12"/>
      <c r="C52" s="14" t="s">
        <v>2</v>
      </c>
      <c r="D52" s="12" t="s">
        <v>8</v>
      </c>
      <c r="E52" s="19"/>
      <c r="F52" s="20"/>
      <c r="G52" s="8"/>
      <c r="H52" s="9" t="s">
        <v>4</v>
      </c>
      <c r="I52" s="10">
        <f>IF(H52="C",F52,0)</f>
        <v>0</v>
      </c>
      <c r="J52" s="10">
        <f>IF(H52="T",F52,0)</f>
        <v>0</v>
      </c>
      <c r="K52" s="11"/>
      <c r="L52" s="64" t="s">
        <v>71</v>
      </c>
      <c r="M52" s="64" t="s">
        <v>71</v>
      </c>
      <c r="N52" s="69"/>
      <c r="O52" s="10">
        <f>IF(E52=2013,I52,0)</f>
        <v>0</v>
      </c>
      <c r="P52" s="10">
        <f>IF(E52=2014,I52,0)</f>
        <v>0</v>
      </c>
      <c r="Q52" s="10">
        <f>IF(E52=2015,I52,0)</f>
        <v>0</v>
      </c>
      <c r="R52" s="10">
        <f>IF(E52=2016,I52,0)</f>
        <v>0</v>
      </c>
      <c r="S52" s="10">
        <f>IF(E52=2017,I52,0)</f>
        <v>0</v>
      </c>
      <c r="T52" s="53">
        <f t="shared" si="0"/>
        <v>0</v>
      </c>
      <c r="U52" s="57"/>
    </row>
    <row r="53" spans="1:21" ht="12.75">
      <c r="A53" s="13" t="s">
        <v>59</v>
      </c>
      <c r="B53" s="12"/>
      <c r="C53" s="14" t="s">
        <v>2</v>
      </c>
      <c r="D53" s="12" t="s">
        <v>10</v>
      </c>
      <c r="E53" s="19"/>
      <c r="F53" s="20"/>
      <c r="G53" s="8"/>
      <c r="H53" s="9" t="s">
        <v>4</v>
      </c>
      <c r="I53" s="10">
        <f>IF(H53="C",F53,0)</f>
        <v>0</v>
      </c>
      <c r="J53" s="10">
        <f>IF(H53="T",F53,0)</f>
        <v>0</v>
      </c>
      <c r="K53" s="11"/>
      <c r="L53" s="64"/>
      <c r="M53" s="64"/>
      <c r="N53" s="69"/>
      <c r="O53" s="10">
        <f>IF(E53=2013,I53,0)</f>
        <v>0</v>
      </c>
      <c r="P53" s="10">
        <f>IF(E53=2014,I53,0)</f>
        <v>0</v>
      </c>
      <c r="Q53" s="10">
        <f>IF(E53=2015,I53,0)</f>
        <v>0</v>
      </c>
      <c r="R53" s="10">
        <f>IF(E53=2016,I53,0)</f>
        <v>0</v>
      </c>
      <c r="S53" s="10">
        <f>IF(E53=2017,I53,0)</f>
        <v>0</v>
      </c>
      <c r="T53" s="53">
        <f t="shared" si="0"/>
        <v>0</v>
      </c>
      <c r="U53" s="57"/>
    </row>
    <row r="54" spans="1:21" ht="12.75">
      <c r="A54" s="13" t="s">
        <v>59</v>
      </c>
      <c r="B54" s="12"/>
      <c r="C54" s="14" t="s">
        <v>2</v>
      </c>
      <c r="D54" s="12" t="s">
        <v>17</v>
      </c>
      <c r="E54" s="19">
        <v>2014</v>
      </c>
      <c r="F54" s="20">
        <v>5400</v>
      </c>
      <c r="G54" s="8"/>
      <c r="H54" s="9" t="s">
        <v>4</v>
      </c>
      <c r="I54" s="10">
        <f>IF(H54="C",F54,0)</f>
        <v>5400</v>
      </c>
      <c r="J54" s="10">
        <f>IF(H54="T",F54,0)</f>
        <v>0</v>
      </c>
      <c r="K54" s="11"/>
      <c r="L54" s="64"/>
      <c r="M54" s="64"/>
      <c r="N54" s="69"/>
      <c r="O54" s="10">
        <f>IF(E54=2013,I54,0)</f>
        <v>0</v>
      </c>
      <c r="P54" s="10">
        <f>IF(E54=2014,I54,0)</f>
        <v>5400</v>
      </c>
      <c r="Q54" s="10">
        <f>IF(E54=2015,I54,0)</f>
        <v>0</v>
      </c>
      <c r="R54" s="10">
        <f>IF(E54=2016,I54,0)</f>
        <v>0</v>
      </c>
      <c r="S54" s="10">
        <f>IF(E54=2017,I54,0)</f>
        <v>0</v>
      </c>
      <c r="T54" s="53">
        <f t="shared" si="0"/>
        <v>5400</v>
      </c>
      <c r="U54" s="57"/>
    </row>
    <row r="55" spans="1:21" ht="12.75">
      <c r="A55" s="13" t="s">
        <v>59</v>
      </c>
      <c r="B55" s="12"/>
      <c r="C55" s="14" t="s">
        <v>2</v>
      </c>
      <c r="D55" s="12" t="s">
        <v>21</v>
      </c>
      <c r="E55" s="19"/>
      <c r="F55" s="20"/>
      <c r="G55" s="8"/>
      <c r="H55" s="9" t="s">
        <v>4</v>
      </c>
      <c r="I55" s="10">
        <f>IF(H55="C",F55,0)</f>
        <v>0</v>
      </c>
      <c r="J55" s="10">
        <f>IF(H55="T",F55,0)</f>
        <v>0</v>
      </c>
      <c r="K55" s="11"/>
      <c r="L55" s="64"/>
      <c r="M55" s="64"/>
      <c r="N55" s="69"/>
      <c r="O55" s="10">
        <f>IF(E55=2013,I55,0)</f>
        <v>0</v>
      </c>
      <c r="P55" s="10">
        <f>IF(E55=2014,I55,0)</f>
        <v>0</v>
      </c>
      <c r="Q55" s="10">
        <f>IF(E55=2015,I55,0)</f>
        <v>0</v>
      </c>
      <c r="R55" s="10">
        <f>IF(E55=2016,I55,0)</f>
        <v>0</v>
      </c>
      <c r="S55" s="10">
        <f>IF(E55=2017,I55,0)</f>
        <v>0</v>
      </c>
      <c r="T55" s="53">
        <f t="shared" si="0"/>
        <v>0</v>
      </c>
      <c r="U55" s="57">
        <f>SUM(T52:T55)</f>
        <v>5400</v>
      </c>
    </row>
    <row r="56" spans="1:21" ht="12.75">
      <c r="A56" s="13"/>
      <c r="B56" s="12"/>
      <c r="C56" s="14"/>
      <c r="D56" s="12"/>
      <c r="E56" s="19"/>
      <c r="F56" s="20"/>
      <c r="G56" s="8"/>
      <c r="H56" s="9"/>
      <c r="I56" s="10"/>
      <c r="J56" s="10"/>
      <c r="K56" s="11"/>
      <c r="L56" s="64"/>
      <c r="M56" s="64"/>
      <c r="N56" s="69"/>
      <c r="O56" s="10"/>
      <c r="P56" s="10"/>
      <c r="Q56" s="10"/>
      <c r="R56" s="10"/>
      <c r="S56" s="10"/>
      <c r="T56" s="53">
        <f t="shared" si="0"/>
        <v>0</v>
      </c>
      <c r="U56" s="57"/>
    </row>
    <row r="57" spans="1:21" s="82" customFormat="1" ht="25.5">
      <c r="A57" s="13" t="s">
        <v>62</v>
      </c>
      <c r="B57" s="12"/>
      <c r="C57" s="14" t="s">
        <v>2</v>
      </c>
      <c r="D57" s="12" t="s">
        <v>8</v>
      </c>
      <c r="E57" s="76">
        <v>2015</v>
      </c>
      <c r="F57" s="77">
        <v>9000</v>
      </c>
      <c r="G57" s="8"/>
      <c r="H57" s="9" t="s">
        <v>4</v>
      </c>
      <c r="I57" s="7">
        <f>IF(H57="C",F57,0)</f>
        <v>9000</v>
      </c>
      <c r="J57" s="7">
        <f>IF(H57="T",F57,0)</f>
        <v>0</v>
      </c>
      <c r="K57" s="78"/>
      <c r="L57" s="79" t="s">
        <v>72</v>
      </c>
      <c r="M57" s="79" t="s">
        <v>73</v>
      </c>
      <c r="N57" s="80"/>
      <c r="O57" s="7">
        <f>IF(E57=2013,I57,0)</f>
        <v>0</v>
      </c>
      <c r="P57" s="7">
        <f>IF(E57=2014,I57,0)</f>
        <v>0</v>
      </c>
      <c r="Q57" s="7">
        <f>IF(E57=2015,I57,0)</f>
        <v>9000</v>
      </c>
      <c r="R57" s="7">
        <f>IF(E57=2016,I57,0)</f>
        <v>0</v>
      </c>
      <c r="S57" s="7">
        <f>IF(E57=2017,I57,0)</f>
        <v>0</v>
      </c>
      <c r="T57" s="53">
        <f t="shared" si="0"/>
        <v>9000</v>
      </c>
      <c r="U57" s="81"/>
    </row>
    <row r="58" spans="1:21" s="82" customFormat="1" ht="25.5">
      <c r="A58" s="13" t="s">
        <v>62</v>
      </c>
      <c r="B58" s="12"/>
      <c r="C58" s="14" t="s">
        <v>2</v>
      </c>
      <c r="D58" s="12" t="s">
        <v>10</v>
      </c>
      <c r="E58" s="76">
        <v>2015</v>
      </c>
      <c r="F58" s="77">
        <v>53000</v>
      </c>
      <c r="G58" s="8"/>
      <c r="H58" s="9" t="s">
        <v>4</v>
      </c>
      <c r="I58" s="7">
        <f>IF(H58="C",F58,0)</f>
        <v>53000</v>
      </c>
      <c r="J58" s="7">
        <f>IF(H58="T",F58,0)</f>
        <v>0</v>
      </c>
      <c r="K58" s="78"/>
      <c r="L58" s="79"/>
      <c r="M58" s="79"/>
      <c r="N58" s="80"/>
      <c r="O58" s="7">
        <f>IF(E58=2013,I58,0)</f>
        <v>0</v>
      </c>
      <c r="P58" s="7">
        <f>IF(E58=2014,I58,0)</f>
        <v>0</v>
      </c>
      <c r="Q58" s="7">
        <f>IF(E58=2015,I58,0)</f>
        <v>53000</v>
      </c>
      <c r="R58" s="7">
        <f>IF(E58=2016,I58,0)</f>
        <v>0</v>
      </c>
      <c r="S58" s="7">
        <f>IF(E58=2017,I58,0)</f>
        <v>0</v>
      </c>
      <c r="T58" s="53">
        <f t="shared" si="0"/>
        <v>53000</v>
      </c>
      <c r="U58" s="81"/>
    </row>
    <row r="59" spans="1:21" s="82" customFormat="1" ht="25.5">
      <c r="A59" s="13" t="s">
        <v>62</v>
      </c>
      <c r="B59" s="12"/>
      <c r="C59" s="14" t="s">
        <v>2</v>
      </c>
      <c r="D59" s="12" t="s">
        <v>17</v>
      </c>
      <c r="E59" s="76"/>
      <c r="F59" s="77"/>
      <c r="G59" s="8"/>
      <c r="H59" s="9" t="s">
        <v>4</v>
      </c>
      <c r="I59" s="7">
        <f>IF(H59="C",F59,0)</f>
        <v>0</v>
      </c>
      <c r="J59" s="7">
        <f>IF(H59="T",F59,0)</f>
        <v>0</v>
      </c>
      <c r="K59" s="78"/>
      <c r="L59" s="79"/>
      <c r="M59" s="79"/>
      <c r="N59" s="80"/>
      <c r="O59" s="7">
        <f>IF(E59=2013,I59,0)</f>
        <v>0</v>
      </c>
      <c r="P59" s="7">
        <f>IF(E59=2014,I59,0)</f>
        <v>0</v>
      </c>
      <c r="Q59" s="83" t="s">
        <v>63</v>
      </c>
      <c r="R59" s="7">
        <f>IF(E59=2016,I59,0)</f>
        <v>0</v>
      </c>
      <c r="S59" s="7">
        <f>IF(E59=2017,I59,0)</f>
        <v>0</v>
      </c>
      <c r="T59" s="53">
        <f t="shared" si="0"/>
        <v>0</v>
      </c>
      <c r="U59" s="81"/>
    </row>
    <row r="60" spans="1:21" s="82" customFormat="1" ht="25.5">
      <c r="A60" s="13" t="s">
        <v>62</v>
      </c>
      <c r="B60" s="12"/>
      <c r="C60" s="14" t="s">
        <v>2</v>
      </c>
      <c r="D60" s="12" t="s">
        <v>21</v>
      </c>
      <c r="E60" s="76">
        <v>2015</v>
      </c>
      <c r="F60" s="77">
        <v>125000</v>
      </c>
      <c r="G60" s="8"/>
      <c r="H60" s="9" t="s">
        <v>4</v>
      </c>
      <c r="I60" s="7">
        <f>IF(H60="C",F60,0)</f>
        <v>125000</v>
      </c>
      <c r="J60" s="7">
        <f>IF(H60="T",F60,0)</f>
        <v>0</v>
      </c>
      <c r="K60" s="78"/>
      <c r="L60" s="79"/>
      <c r="M60" s="79"/>
      <c r="N60" s="80"/>
      <c r="O60" s="7">
        <f>IF(E60=2013,I60,0)</f>
        <v>0</v>
      </c>
      <c r="P60" s="7">
        <f>IF(E60=2014,I60,0)</f>
        <v>0</v>
      </c>
      <c r="Q60" s="7">
        <f>IF(E60=2015,I60,0)</f>
        <v>125000</v>
      </c>
      <c r="R60" s="7">
        <f>IF(E60=2016,I60,0)</f>
        <v>0</v>
      </c>
      <c r="S60" s="7">
        <f>IF(E60=2017,I60,0)</f>
        <v>0</v>
      </c>
      <c r="T60" s="53">
        <f t="shared" si="0"/>
        <v>125000</v>
      </c>
      <c r="U60" s="81">
        <f>SUM(T57:T60)</f>
        <v>187000</v>
      </c>
    </row>
    <row r="61" spans="1:21" ht="12.75">
      <c r="A61" s="13"/>
      <c r="B61" s="12"/>
      <c r="C61" s="14"/>
      <c r="D61" s="12"/>
      <c r="E61" s="19"/>
      <c r="F61" s="20"/>
      <c r="G61" s="8"/>
      <c r="H61" s="9"/>
      <c r="I61" s="10"/>
      <c r="J61" s="10"/>
      <c r="K61" s="11"/>
      <c r="L61" s="64"/>
      <c r="M61" s="64"/>
      <c r="N61" s="69"/>
      <c r="O61" s="10"/>
      <c r="P61" s="10"/>
      <c r="Q61" s="10"/>
      <c r="R61" s="10"/>
      <c r="S61" s="10"/>
      <c r="T61" s="53">
        <f aca="true" t="shared" si="9" ref="T61:T105">SUM(O61:S61)</f>
        <v>0</v>
      </c>
      <c r="U61" s="57"/>
    </row>
    <row r="62" spans="1:21" ht="12.75">
      <c r="A62" s="13" t="s">
        <v>22</v>
      </c>
      <c r="B62" s="12" t="s">
        <v>23</v>
      </c>
      <c r="C62" s="14" t="s">
        <v>2</v>
      </c>
      <c r="D62" s="12" t="s">
        <v>8</v>
      </c>
      <c r="E62" s="19">
        <v>2014</v>
      </c>
      <c r="F62" s="20">
        <v>15000</v>
      </c>
      <c r="G62" s="8"/>
      <c r="H62" s="9" t="s">
        <v>4</v>
      </c>
      <c r="I62" s="10">
        <f>IF(H62="C",F62,0)</f>
        <v>15000</v>
      </c>
      <c r="J62" s="10">
        <f>IF(H62="T",F62,0)</f>
        <v>0</v>
      </c>
      <c r="K62" s="11"/>
      <c r="L62" s="64" t="s">
        <v>68</v>
      </c>
      <c r="M62" s="64" t="s">
        <v>68</v>
      </c>
      <c r="N62" s="69"/>
      <c r="O62" s="10">
        <f>IF(E62=2013,I62,0)</f>
        <v>0</v>
      </c>
      <c r="P62" s="10">
        <f>IF(E62=2014,I62,0)</f>
        <v>15000</v>
      </c>
      <c r="Q62" s="10">
        <f>IF(E62=2015,I62,0)</f>
        <v>0</v>
      </c>
      <c r="R62" s="10">
        <f>IF(E62=2016,I62,0)</f>
        <v>0</v>
      </c>
      <c r="S62" s="10">
        <f>IF(E62=2017,I62,0)</f>
        <v>0</v>
      </c>
      <c r="T62" s="53">
        <f t="shared" si="9"/>
        <v>15000</v>
      </c>
      <c r="U62" s="57"/>
    </row>
    <row r="63" spans="1:21" ht="12.75">
      <c r="A63" s="13" t="s">
        <v>22</v>
      </c>
      <c r="B63" s="12" t="s">
        <v>23</v>
      </c>
      <c r="C63" s="14" t="s">
        <v>2</v>
      </c>
      <c r="D63" s="12" t="s">
        <v>10</v>
      </c>
      <c r="E63" s="19"/>
      <c r="F63" s="20"/>
      <c r="G63" s="8"/>
      <c r="H63" s="9" t="s">
        <v>4</v>
      </c>
      <c r="I63" s="10">
        <f>IF(H63="C",F63,0)</f>
        <v>0</v>
      </c>
      <c r="J63" s="10">
        <f>IF(H63="T",F63,0)</f>
        <v>0</v>
      </c>
      <c r="K63" s="11"/>
      <c r="L63" s="64"/>
      <c r="M63" s="64"/>
      <c r="N63" s="69"/>
      <c r="O63" s="10">
        <f>IF(E63=2013,I63,0)</f>
        <v>0</v>
      </c>
      <c r="P63" s="10">
        <f>IF(E63=2014,I63,0)</f>
        <v>0</v>
      </c>
      <c r="Q63" s="10">
        <f>IF(E63=2015,I63,0)</f>
        <v>0</v>
      </c>
      <c r="R63" s="10">
        <f>IF(E63=2016,I63,0)</f>
        <v>0</v>
      </c>
      <c r="S63" s="10">
        <f>IF(E63=2017,I63,0)</f>
        <v>0</v>
      </c>
      <c r="T63" s="53">
        <f t="shared" si="9"/>
        <v>0</v>
      </c>
      <c r="U63" s="57"/>
    </row>
    <row r="64" spans="1:21" ht="12.75">
      <c r="A64" s="13" t="s">
        <v>22</v>
      </c>
      <c r="B64" s="12" t="s">
        <v>23</v>
      </c>
      <c r="C64" s="14" t="s">
        <v>2</v>
      </c>
      <c r="D64" s="12" t="s">
        <v>17</v>
      </c>
      <c r="E64" s="19">
        <v>2013</v>
      </c>
      <c r="F64" s="20">
        <v>16900</v>
      </c>
      <c r="G64" s="8"/>
      <c r="H64" s="9" t="s">
        <v>4</v>
      </c>
      <c r="I64" s="10">
        <f>IF(H64="C",F64,0)</f>
        <v>16900</v>
      </c>
      <c r="J64" s="10">
        <f>IF(H64="T",F64,0)</f>
        <v>0</v>
      </c>
      <c r="K64" s="11"/>
      <c r="L64" s="64"/>
      <c r="M64" s="64"/>
      <c r="N64" s="69"/>
      <c r="O64" s="10">
        <f>IF(E64=2013,I64,0)</f>
        <v>16900</v>
      </c>
      <c r="P64" s="10">
        <f>IF(E64=2014,I64,0)</f>
        <v>0</v>
      </c>
      <c r="Q64" s="10">
        <f>IF(E64=2015,I64,0)</f>
        <v>0</v>
      </c>
      <c r="R64" s="10">
        <f>IF(E64=2016,I64,0)</f>
        <v>0</v>
      </c>
      <c r="S64" s="10">
        <f>IF(E64=2017,I64,0)</f>
        <v>0</v>
      </c>
      <c r="T64" s="53">
        <f t="shared" si="9"/>
        <v>16900</v>
      </c>
      <c r="U64" s="57"/>
    </row>
    <row r="65" spans="1:21" ht="12.75">
      <c r="A65" s="13" t="s">
        <v>22</v>
      </c>
      <c r="B65" s="12" t="s">
        <v>23</v>
      </c>
      <c r="C65" s="14" t="s">
        <v>2</v>
      </c>
      <c r="D65" s="12" t="s">
        <v>21</v>
      </c>
      <c r="E65" s="21"/>
      <c r="F65" s="22"/>
      <c r="G65" s="23"/>
      <c r="H65" s="9" t="s">
        <v>4</v>
      </c>
      <c r="I65" s="10">
        <f>IF(H65="C",F65,0)</f>
        <v>0</v>
      </c>
      <c r="J65" s="10">
        <f>IF(H65="T",F65,0)</f>
        <v>0</v>
      </c>
      <c r="K65" s="11"/>
      <c r="L65" s="64"/>
      <c r="M65" s="64"/>
      <c r="N65" s="69"/>
      <c r="O65" s="10">
        <f>IF(E65=2013,I65,0)</f>
        <v>0</v>
      </c>
      <c r="P65" s="10">
        <f>IF(E65=2014,I65,0)</f>
        <v>0</v>
      </c>
      <c r="Q65" s="10">
        <f>IF(E65=2015,I65,0)</f>
        <v>0</v>
      </c>
      <c r="R65" s="10">
        <f>IF(E65=2016,I65,0)</f>
        <v>0</v>
      </c>
      <c r="S65" s="10">
        <f>IF(E65=2017,I65,0)</f>
        <v>0</v>
      </c>
      <c r="T65" s="53">
        <f t="shared" si="9"/>
        <v>0</v>
      </c>
      <c r="U65" s="57">
        <f>SUM(T62:T65)</f>
        <v>31900</v>
      </c>
    </row>
    <row r="66" spans="1:21" ht="12.75">
      <c r="A66" s="13"/>
      <c r="B66" s="12"/>
      <c r="C66" s="14"/>
      <c r="D66" s="12"/>
      <c r="E66" s="21"/>
      <c r="F66" s="22"/>
      <c r="G66" s="23"/>
      <c r="H66" s="9"/>
      <c r="I66" s="10"/>
      <c r="J66" s="10"/>
      <c r="K66" s="11"/>
      <c r="L66" s="64"/>
      <c r="M66" s="64"/>
      <c r="N66" s="69"/>
      <c r="O66" s="10"/>
      <c r="P66" s="10"/>
      <c r="Q66" s="10"/>
      <c r="R66" s="10"/>
      <c r="S66" s="10"/>
      <c r="T66" s="53">
        <f t="shared" si="9"/>
        <v>0</v>
      </c>
      <c r="U66" s="57"/>
    </row>
    <row r="67" spans="1:21" ht="12.75">
      <c r="A67" s="13" t="s">
        <v>24</v>
      </c>
      <c r="B67" s="12" t="s">
        <v>25</v>
      </c>
      <c r="C67" s="14" t="s">
        <v>2</v>
      </c>
      <c r="D67" s="12" t="s">
        <v>8</v>
      </c>
      <c r="E67" s="19">
        <v>2017</v>
      </c>
      <c r="F67" s="20">
        <v>17190</v>
      </c>
      <c r="G67" s="8"/>
      <c r="H67" s="9" t="s">
        <v>4</v>
      </c>
      <c r="I67" s="10">
        <f>IF(H67="C",F67,0)</f>
        <v>17190</v>
      </c>
      <c r="J67" s="10">
        <f>IF(H67="T",F67,0)</f>
        <v>0</v>
      </c>
      <c r="K67" s="11"/>
      <c r="L67" s="64" t="s">
        <v>4</v>
      </c>
      <c r="M67" s="64" t="s">
        <v>4</v>
      </c>
      <c r="N67" s="69"/>
      <c r="O67" s="10">
        <f>IF(E67=2013,I67,0)</f>
        <v>0</v>
      </c>
      <c r="P67" s="10">
        <f>IF(E67=2014,I67,0)</f>
        <v>0</v>
      </c>
      <c r="Q67" s="10">
        <f>IF(E67=2015,I67,0)</f>
        <v>0</v>
      </c>
      <c r="R67" s="10">
        <f>IF(E67=2016,I67,0)</f>
        <v>0</v>
      </c>
      <c r="S67" s="10">
        <f>IF(E67=2017,I67,0)</f>
        <v>17190</v>
      </c>
      <c r="T67" s="53">
        <f t="shared" si="9"/>
        <v>17190</v>
      </c>
      <c r="U67" s="57"/>
    </row>
    <row r="68" spans="1:21" ht="12.75">
      <c r="A68" s="13" t="s">
        <v>24</v>
      </c>
      <c r="B68" s="12" t="s">
        <v>25</v>
      </c>
      <c r="C68" s="14" t="s">
        <v>2</v>
      </c>
      <c r="D68" s="12" t="s">
        <v>10</v>
      </c>
      <c r="E68" s="19">
        <v>2017</v>
      </c>
      <c r="F68" s="20">
        <v>18762</v>
      </c>
      <c r="G68" s="8"/>
      <c r="H68" s="9" t="s">
        <v>4</v>
      </c>
      <c r="I68" s="10">
        <f>IF(H68="C",F68,0)</f>
        <v>18762</v>
      </c>
      <c r="J68" s="10">
        <f>IF(H68="T",F68,0)</f>
        <v>0</v>
      </c>
      <c r="K68" s="11"/>
      <c r="L68" s="64"/>
      <c r="M68" s="64"/>
      <c r="N68" s="69"/>
      <c r="O68" s="10">
        <f>IF(E68=2013,I68,0)</f>
        <v>0</v>
      </c>
      <c r="P68" s="10">
        <f>IF(E68=2014,I68,0)</f>
        <v>0</v>
      </c>
      <c r="Q68" s="10">
        <f>IF(E68=2015,I68,0)</f>
        <v>0</v>
      </c>
      <c r="R68" s="10">
        <f>IF(E68=2016,I68,0)</f>
        <v>0</v>
      </c>
      <c r="S68" s="10">
        <f>IF(E68=2017,I68,0)</f>
        <v>18762</v>
      </c>
      <c r="T68" s="53">
        <f t="shared" si="9"/>
        <v>18762</v>
      </c>
      <c r="U68" s="57"/>
    </row>
    <row r="69" spans="1:21" ht="12.75">
      <c r="A69" s="13" t="s">
        <v>24</v>
      </c>
      <c r="B69" s="12" t="s">
        <v>25</v>
      </c>
      <c r="C69" s="14" t="s">
        <v>2</v>
      </c>
      <c r="D69" s="12" t="s">
        <v>17</v>
      </c>
      <c r="E69" s="19">
        <v>2017</v>
      </c>
      <c r="F69" s="20">
        <v>18050</v>
      </c>
      <c r="G69" s="8"/>
      <c r="H69" s="9" t="s">
        <v>4</v>
      </c>
      <c r="I69" s="10">
        <f>IF(H69="C",F69,0)</f>
        <v>18050</v>
      </c>
      <c r="J69" s="10">
        <f>IF(H69="T",F69,0)</f>
        <v>0</v>
      </c>
      <c r="K69" s="11"/>
      <c r="L69" s="64"/>
      <c r="M69" s="64"/>
      <c r="N69" s="69"/>
      <c r="O69" s="10">
        <f>IF(E69=2013,I69,0)</f>
        <v>0</v>
      </c>
      <c r="P69" s="10">
        <f>IF(E69=2014,I69,0)</f>
        <v>0</v>
      </c>
      <c r="Q69" s="10">
        <f>IF(E69=2015,I69,0)</f>
        <v>0</v>
      </c>
      <c r="R69" s="10">
        <f>IF(E69=2016,I69,0)</f>
        <v>0</v>
      </c>
      <c r="S69" s="10">
        <f>IF(E69=2017,I69,0)</f>
        <v>18050</v>
      </c>
      <c r="T69" s="53">
        <f t="shared" si="9"/>
        <v>18050</v>
      </c>
      <c r="U69" s="57"/>
    </row>
    <row r="70" spans="1:21" ht="12.75">
      <c r="A70" s="13" t="s">
        <v>24</v>
      </c>
      <c r="B70" s="12" t="s">
        <v>25</v>
      </c>
      <c r="C70" s="14" t="s">
        <v>2</v>
      </c>
      <c r="D70" s="12" t="s">
        <v>21</v>
      </c>
      <c r="E70" s="19">
        <v>2015</v>
      </c>
      <c r="F70" s="20">
        <v>600</v>
      </c>
      <c r="G70" s="8"/>
      <c r="H70" s="9" t="s">
        <v>4</v>
      </c>
      <c r="I70" s="10">
        <f>IF(H70="C",F70,0)</f>
        <v>600</v>
      </c>
      <c r="J70" s="10">
        <f>IF(H70="T",F70,0)</f>
        <v>0</v>
      </c>
      <c r="K70" s="11"/>
      <c r="L70" s="64"/>
      <c r="M70" s="64"/>
      <c r="N70" s="69"/>
      <c r="O70" s="10">
        <f>IF(E70=2013,I70,0)</f>
        <v>0</v>
      </c>
      <c r="P70" s="10">
        <f>IF(E70=2014,I70,0)</f>
        <v>0</v>
      </c>
      <c r="Q70" s="10">
        <f>IF(E70=2015,I70,0)</f>
        <v>600</v>
      </c>
      <c r="R70" s="10">
        <f>IF(E70=2016,I70,0)</f>
        <v>0</v>
      </c>
      <c r="S70" s="10">
        <f>IF(E70=2017,I70,0)</f>
        <v>0</v>
      </c>
      <c r="T70" s="53">
        <f t="shared" si="9"/>
        <v>600</v>
      </c>
      <c r="U70" s="57">
        <f>SUM(T67:T70)</f>
        <v>54602</v>
      </c>
    </row>
    <row r="71" spans="1:21" ht="12.75">
      <c r="A71" s="13"/>
      <c r="B71" s="12"/>
      <c r="C71" s="14"/>
      <c r="D71" s="12"/>
      <c r="E71" s="19"/>
      <c r="F71" s="20"/>
      <c r="G71" s="8"/>
      <c r="H71" s="9"/>
      <c r="I71" s="10"/>
      <c r="J71" s="10"/>
      <c r="K71" s="11"/>
      <c r="L71" s="64"/>
      <c r="M71" s="64"/>
      <c r="N71" s="69"/>
      <c r="O71" s="10"/>
      <c r="P71" s="10"/>
      <c r="Q71" s="10"/>
      <c r="R71" s="10"/>
      <c r="S71" s="10"/>
      <c r="T71" s="53">
        <f t="shared" si="9"/>
        <v>0</v>
      </c>
      <c r="U71" s="57"/>
    </row>
    <row r="72" spans="1:21" ht="12.75">
      <c r="A72" s="13" t="s">
        <v>26</v>
      </c>
      <c r="B72" s="12" t="s">
        <v>27</v>
      </c>
      <c r="C72" s="14" t="s">
        <v>2</v>
      </c>
      <c r="D72" s="12" t="s">
        <v>8</v>
      </c>
      <c r="E72" s="19">
        <v>2014</v>
      </c>
      <c r="F72" s="20">
        <v>12890</v>
      </c>
      <c r="G72" s="8"/>
      <c r="H72" s="9" t="s">
        <v>4</v>
      </c>
      <c r="I72" s="10">
        <f>IF(H72="C",F72,0)</f>
        <v>12890</v>
      </c>
      <c r="J72" s="10">
        <f>IF(H72="T",F72,0)</f>
        <v>0</v>
      </c>
      <c r="K72" s="11"/>
      <c r="L72" s="64" t="s">
        <v>68</v>
      </c>
      <c r="M72" s="64" t="s">
        <v>68</v>
      </c>
      <c r="N72" s="69"/>
      <c r="O72" s="10">
        <f>IF(E72=2013,I72,0)</f>
        <v>0</v>
      </c>
      <c r="P72" s="10">
        <f>IF(E72=2014,I72,0)</f>
        <v>12890</v>
      </c>
      <c r="Q72" s="10">
        <f>IF(E72=2015,I72,0)</f>
        <v>0</v>
      </c>
      <c r="R72" s="10">
        <f>IF(E72=2016,I72,0)</f>
        <v>0</v>
      </c>
      <c r="S72" s="10">
        <f>IF(E72=2017,I72,0)</f>
        <v>0</v>
      </c>
      <c r="T72" s="53">
        <f t="shared" si="9"/>
        <v>12890</v>
      </c>
      <c r="U72" s="57"/>
    </row>
    <row r="73" spans="1:21" ht="12.75">
      <c r="A73" s="13" t="s">
        <v>26</v>
      </c>
      <c r="B73" s="12" t="s">
        <v>27</v>
      </c>
      <c r="C73" s="14" t="s">
        <v>2</v>
      </c>
      <c r="D73" s="12" t="s">
        <v>10</v>
      </c>
      <c r="E73" s="19">
        <v>2016</v>
      </c>
      <c r="F73" s="20">
        <v>5480</v>
      </c>
      <c r="G73" s="8"/>
      <c r="H73" s="9" t="s">
        <v>4</v>
      </c>
      <c r="I73" s="10">
        <f>IF(H73="C",F73,0)</f>
        <v>5480</v>
      </c>
      <c r="J73" s="10">
        <f>IF(H73="T",F73,0)</f>
        <v>0</v>
      </c>
      <c r="K73" s="11"/>
      <c r="L73" s="64"/>
      <c r="M73" s="64"/>
      <c r="N73" s="69"/>
      <c r="O73" s="10">
        <f>IF(E73=2013,I73,0)</f>
        <v>0</v>
      </c>
      <c r="P73" s="10">
        <f>IF(E73=2014,I73,0)</f>
        <v>0</v>
      </c>
      <c r="Q73" s="10">
        <f>IF(E73=2015,I73,0)</f>
        <v>0</v>
      </c>
      <c r="R73" s="10">
        <f>IF(E73=2016,I73,0)</f>
        <v>5480</v>
      </c>
      <c r="S73" s="10">
        <f>IF(E73=2017,I73,0)</f>
        <v>0</v>
      </c>
      <c r="T73" s="53">
        <f t="shared" si="9"/>
        <v>5480</v>
      </c>
      <c r="U73" s="57"/>
    </row>
    <row r="74" spans="1:21" ht="12.75">
      <c r="A74" s="13" t="s">
        <v>26</v>
      </c>
      <c r="B74" s="12" t="s">
        <v>27</v>
      </c>
      <c r="C74" s="14" t="s">
        <v>2</v>
      </c>
      <c r="D74" s="12" t="s">
        <v>17</v>
      </c>
      <c r="E74" s="19">
        <v>2016</v>
      </c>
      <c r="F74" s="20">
        <v>12200</v>
      </c>
      <c r="G74" s="8"/>
      <c r="H74" s="9" t="s">
        <v>4</v>
      </c>
      <c r="I74" s="10">
        <f>IF(H74="C",F74,0)</f>
        <v>12200</v>
      </c>
      <c r="J74" s="10">
        <f>IF(H74="T",F74,0)</f>
        <v>0</v>
      </c>
      <c r="K74" s="11"/>
      <c r="L74" s="64"/>
      <c r="M74" s="64"/>
      <c r="N74" s="69"/>
      <c r="O74" s="10">
        <f>IF(E74=2013,I74,0)</f>
        <v>0</v>
      </c>
      <c r="P74" s="10">
        <f>IF(E74=2014,I74,0)</f>
        <v>0</v>
      </c>
      <c r="Q74" s="10">
        <f>IF(E74=2015,I74,0)</f>
        <v>0</v>
      </c>
      <c r="R74" s="10">
        <f>IF(E74=2016,I74,0)</f>
        <v>12200</v>
      </c>
      <c r="S74" s="10">
        <f>IF(E74=2017,I74,0)</f>
        <v>0</v>
      </c>
      <c r="T74" s="53">
        <f t="shared" si="9"/>
        <v>12200</v>
      </c>
      <c r="U74" s="57"/>
    </row>
    <row r="75" spans="1:21" ht="12.75">
      <c r="A75" s="13" t="s">
        <v>26</v>
      </c>
      <c r="B75" s="12" t="s">
        <v>27</v>
      </c>
      <c r="C75" s="14" t="s">
        <v>2</v>
      </c>
      <c r="D75" s="12" t="s">
        <v>21</v>
      </c>
      <c r="E75" s="19">
        <v>2016</v>
      </c>
      <c r="F75" s="20">
        <v>57130</v>
      </c>
      <c r="G75" s="8"/>
      <c r="H75" s="9" t="s">
        <v>4</v>
      </c>
      <c r="I75" s="10">
        <f>IF(H75="C",F75,0)</f>
        <v>57130</v>
      </c>
      <c r="J75" s="10">
        <f>IF(H75="T",F75,0)</f>
        <v>0</v>
      </c>
      <c r="K75" s="11"/>
      <c r="L75" s="64"/>
      <c r="M75" s="64"/>
      <c r="N75" s="69"/>
      <c r="O75" s="10">
        <f>IF(E75=2013,I75,0)</f>
        <v>0</v>
      </c>
      <c r="P75" s="10">
        <f>IF(E75=2014,I75,0)</f>
        <v>0</v>
      </c>
      <c r="Q75" s="10">
        <f>IF(E75=2015,I75,0)</f>
        <v>0</v>
      </c>
      <c r="R75" s="10">
        <f>IF(E75=2016,I75,0)</f>
        <v>57130</v>
      </c>
      <c r="S75" s="10">
        <f>IF(E75=2017,I75,0)</f>
        <v>0</v>
      </c>
      <c r="T75" s="53">
        <f t="shared" si="9"/>
        <v>57130</v>
      </c>
      <c r="U75" s="57">
        <f>SUM(T72:T75)</f>
        <v>87700</v>
      </c>
    </row>
    <row r="76" spans="1:21" ht="12.75">
      <c r="A76" s="13"/>
      <c r="B76" s="12"/>
      <c r="C76" s="14"/>
      <c r="D76" s="12"/>
      <c r="E76" s="19"/>
      <c r="F76" s="20"/>
      <c r="G76" s="8"/>
      <c r="H76" s="9"/>
      <c r="I76" s="10"/>
      <c r="J76" s="10"/>
      <c r="K76" s="11"/>
      <c r="L76" s="64"/>
      <c r="M76" s="64"/>
      <c r="N76" s="69"/>
      <c r="O76" s="10"/>
      <c r="P76" s="10"/>
      <c r="Q76" s="10"/>
      <c r="R76" s="10"/>
      <c r="S76" s="10"/>
      <c r="T76" s="53">
        <f t="shared" si="9"/>
        <v>0</v>
      </c>
      <c r="U76" s="57"/>
    </row>
    <row r="77" spans="1:21" ht="12.75">
      <c r="A77" s="13" t="s">
        <v>28</v>
      </c>
      <c r="B77" s="12" t="s">
        <v>29</v>
      </c>
      <c r="C77" s="14" t="s">
        <v>2</v>
      </c>
      <c r="D77" s="12" t="s">
        <v>8</v>
      </c>
      <c r="E77" s="19">
        <v>2017</v>
      </c>
      <c r="F77" s="20">
        <v>3050</v>
      </c>
      <c r="G77" s="8"/>
      <c r="H77" s="9" t="s">
        <v>4</v>
      </c>
      <c r="I77" s="10">
        <f>IF(H77="C",F77,0)</f>
        <v>3050</v>
      </c>
      <c r="J77" s="10">
        <f>IF(H77="T",F77,0)</f>
        <v>0</v>
      </c>
      <c r="K77" s="11"/>
      <c r="L77" s="64" t="s">
        <v>68</v>
      </c>
      <c r="M77" s="64" t="s">
        <v>68</v>
      </c>
      <c r="N77" s="69"/>
      <c r="O77" s="10">
        <f>IF(E77=2013,I77,0)</f>
        <v>0</v>
      </c>
      <c r="P77" s="10">
        <f>IF(E77=2014,I77,0)</f>
        <v>0</v>
      </c>
      <c r="Q77" s="10">
        <f>IF(E77=2015,I77,0)</f>
        <v>0</v>
      </c>
      <c r="R77" s="10">
        <f>IF(E77=2016,I77,0)</f>
        <v>0</v>
      </c>
      <c r="S77" s="10">
        <f>IF(E77=2017,I77,0)</f>
        <v>3050</v>
      </c>
      <c r="T77" s="53">
        <f t="shared" si="9"/>
        <v>3050</v>
      </c>
      <c r="U77" s="57"/>
    </row>
    <row r="78" spans="1:21" ht="12.75">
      <c r="A78" s="13" t="s">
        <v>28</v>
      </c>
      <c r="B78" s="12" t="s">
        <v>29</v>
      </c>
      <c r="C78" s="14" t="s">
        <v>2</v>
      </c>
      <c r="D78" s="12" t="s">
        <v>10</v>
      </c>
      <c r="E78" s="19">
        <v>2013</v>
      </c>
      <c r="F78" s="20">
        <v>20875</v>
      </c>
      <c r="G78" s="8"/>
      <c r="H78" s="9" t="s">
        <v>4</v>
      </c>
      <c r="I78" s="10">
        <f>IF(H78="C",F78,0)</f>
        <v>20875</v>
      </c>
      <c r="J78" s="10">
        <f>IF(H78="T",F78,0)</f>
        <v>0</v>
      </c>
      <c r="K78" s="11"/>
      <c r="L78" s="64"/>
      <c r="M78" s="64"/>
      <c r="N78" s="69"/>
      <c r="O78" s="10">
        <f>IF(E78=2013,I78,0)</f>
        <v>20875</v>
      </c>
      <c r="P78" s="10">
        <f>IF(E78=2014,I78,0)</f>
        <v>0</v>
      </c>
      <c r="Q78" s="10">
        <f>IF(E78=2015,I78,0)</f>
        <v>0</v>
      </c>
      <c r="R78" s="10">
        <f>IF(E78=2016,I78,0)</f>
        <v>0</v>
      </c>
      <c r="S78" s="10">
        <f>IF(E78=2017,I78,0)</f>
        <v>0</v>
      </c>
      <c r="T78" s="53">
        <f t="shared" si="9"/>
        <v>20875</v>
      </c>
      <c r="U78" s="57"/>
    </row>
    <row r="79" spans="1:21" ht="12.75">
      <c r="A79" s="13" t="s">
        <v>28</v>
      </c>
      <c r="B79" s="12" t="s">
        <v>29</v>
      </c>
      <c r="C79" s="14" t="s">
        <v>2</v>
      </c>
      <c r="D79" s="12" t="s">
        <v>17</v>
      </c>
      <c r="E79" s="19">
        <v>2017</v>
      </c>
      <c r="F79" s="20">
        <v>6800</v>
      </c>
      <c r="G79" s="8"/>
      <c r="H79" s="9" t="s">
        <v>4</v>
      </c>
      <c r="I79" s="10">
        <f>IF(H79="C",F79,0)</f>
        <v>6800</v>
      </c>
      <c r="J79" s="10">
        <f>IF(H79="T",F79,0)</f>
        <v>0</v>
      </c>
      <c r="K79" s="11"/>
      <c r="L79" s="64"/>
      <c r="M79" s="64"/>
      <c r="N79" s="69"/>
      <c r="O79" s="10">
        <f>IF(E79=2013,I79,0)</f>
        <v>0</v>
      </c>
      <c r="P79" s="10">
        <f>IF(E79=2014,I79,0)</f>
        <v>0</v>
      </c>
      <c r="Q79" s="10">
        <f>IF(E79=2015,I79,0)</f>
        <v>0</v>
      </c>
      <c r="R79" s="10">
        <f>IF(E79=2016,I79,0)</f>
        <v>0</v>
      </c>
      <c r="S79" s="10">
        <f>IF(E79=2017,I79,0)</f>
        <v>6800</v>
      </c>
      <c r="T79" s="53">
        <f t="shared" si="9"/>
        <v>6800</v>
      </c>
      <c r="U79" s="57"/>
    </row>
    <row r="80" spans="1:21" ht="12.75">
      <c r="A80" s="13" t="s">
        <v>28</v>
      </c>
      <c r="B80" s="12" t="s">
        <v>29</v>
      </c>
      <c r="C80" s="14" t="s">
        <v>2</v>
      </c>
      <c r="D80" s="12" t="s">
        <v>21</v>
      </c>
      <c r="E80" s="19"/>
      <c r="F80" s="20"/>
      <c r="G80" s="8"/>
      <c r="H80" s="9" t="s">
        <v>4</v>
      </c>
      <c r="I80" s="10">
        <f>IF(H80="C",F80,0)</f>
        <v>0</v>
      </c>
      <c r="J80" s="10">
        <f>IF(H80="T",F80,0)</f>
        <v>0</v>
      </c>
      <c r="K80" s="11"/>
      <c r="L80" s="64"/>
      <c r="M80" s="64"/>
      <c r="N80" s="69"/>
      <c r="O80" s="10">
        <f>IF(E80=2013,I80,0)</f>
        <v>0</v>
      </c>
      <c r="P80" s="10">
        <f>IF(E80=2014,I80,0)</f>
        <v>0</v>
      </c>
      <c r="Q80" s="10">
        <f>IF(E80=2015,I80,0)</f>
        <v>0</v>
      </c>
      <c r="R80" s="10">
        <f>IF(E80=2016,I80,0)</f>
        <v>0</v>
      </c>
      <c r="S80" s="10">
        <f>IF(E80=2017,I80,0)</f>
        <v>0</v>
      </c>
      <c r="T80" s="53">
        <f t="shared" si="9"/>
        <v>0</v>
      </c>
      <c r="U80" s="57">
        <f>SUM(T77:T80)</f>
        <v>30725</v>
      </c>
    </row>
    <row r="81" spans="1:21" ht="12.75">
      <c r="A81" s="13"/>
      <c r="B81" s="12"/>
      <c r="C81" s="14"/>
      <c r="D81" s="12"/>
      <c r="E81" s="19"/>
      <c r="F81" s="20"/>
      <c r="G81" s="8"/>
      <c r="H81" s="9"/>
      <c r="I81" s="10"/>
      <c r="J81" s="10"/>
      <c r="K81" s="11"/>
      <c r="L81" s="64"/>
      <c r="M81" s="64"/>
      <c r="N81" s="69"/>
      <c r="O81" s="10"/>
      <c r="P81" s="10"/>
      <c r="Q81" s="10"/>
      <c r="R81" s="10"/>
      <c r="S81" s="10"/>
      <c r="T81" s="53">
        <f t="shared" si="9"/>
        <v>0</v>
      </c>
      <c r="U81" s="57"/>
    </row>
    <row r="82" spans="1:21" ht="12.75">
      <c r="A82" s="13" t="s">
        <v>30</v>
      </c>
      <c r="B82" s="12" t="s">
        <v>31</v>
      </c>
      <c r="C82" s="14" t="s">
        <v>2</v>
      </c>
      <c r="D82" s="12" t="s">
        <v>76</v>
      </c>
      <c r="E82" s="19"/>
      <c r="F82" s="20"/>
      <c r="G82" s="8"/>
      <c r="H82" s="9" t="s">
        <v>4</v>
      </c>
      <c r="I82" s="10">
        <f>IF(H82="C",F82,0)</f>
        <v>0</v>
      </c>
      <c r="J82" s="10">
        <f>IF(H82="T",F82,0)</f>
        <v>0</v>
      </c>
      <c r="K82" s="11"/>
      <c r="L82" s="64" t="s">
        <v>68</v>
      </c>
      <c r="M82" s="64" t="s">
        <v>75</v>
      </c>
      <c r="N82" s="69"/>
      <c r="O82" s="10">
        <f>IF(E82=2013,I82,0)</f>
        <v>0</v>
      </c>
      <c r="P82" s="10">
        <f>IF(E82=2014,I82,0)</f>
        <v>0</v>
      </c>
      <c r="Q82" s="10">
        <f>IF(E82=2015,I82,0)</f>
        <v>0</v>
      </c>
      <c r="R82" s="10">
        <f>IF(E82=2016,I82,0)</f>
        <v>0</v>
      </c>
      <c r="S82" s="10">
        <f>IF(E82=2017,I82,0)</f>
        <v>0</v>
      </c>
      <c r="T82" s="53">
        <f t="shared" si="9"/>
        <v>0</v>
      </c>
      <c r="U82" s="57"/>
    </row>
    <row r="83" spans="1:21" ht="12.75">
      <c r="A83" s="13"/>
      <c r="B83" s="12"/>
      <c r="C83" s="14"/>
      <c r="D83" s="12"/>
      <c r="E83" s="19"/>
      <c r="F83" s="20"/>
      <c r="G83" s="8"/>
      <c r="H83" s="9"/>
      <c r="I83" s="10"/>
      <c r="J83" s="10"/>
      <c r="K83" s="11"/>
      <c r="L83" s="64"/>
      <c r="M83" s="64"/>
      <c r="N83" s="69"/>
      <c r="O83" s="10"/>
      <c r="P83" s="10"/>
      <c r="Q83" s="10"/>
      <c r="R83" s="10"/>
      <c r="S83" s="10"/>
      <c r="T83" s="53">
        <f t="shared" si="9"/>
        <v>0</v>
      </c>
      <c r="U83" s="57"/>
    </row>
    <row r="84" spans="1:21" ht="12.75">
      <c r="A84" s="13" t="s">
        <v>32</v>
      </c>
      <c r="B84" s="12" t="s">
        <v>33</v>
      </c>
      <c r="C84" s="14" t="s">
        <v>2</v>
      </c>
      <c r="D84" s="12" t="s">
        <v>8</v>
      </c>
      <c r="E84" s="19">
        <v>2014</v>
      </c>
      <c r="F84" s="20">
        <v>15390</v>
      </c>
      <c r="G84" s="8"/>
      <c r="H84" s="9" t="s">
        <v>4</v>
      </c>
      <c r="I84" s="10">
        <f>IF(H84="C",F84,0)</f>
        <v>15390</v>
      </c>
      <c r="J84" s="10">
        <f>IF(H84="T",F84,0)</f>
        <v>0</v>
      </c>
      <c r="K84" s="11"/>
      <c r="L84" s="64" t="s">
        <v>68</v>
      </c>
      <c r="M84" s="64" t="s">
        <v>68</v>
      </c>
      <c r="N84" s="69"/>
      <c r="O84" s="10">
        <f>IF(E84=2013,I84,0)</f>
        <v>0</v>
      </c>
      <c r="P84" s="10">
        <f>IF(E84=2014,I84,0)</f>
        <v>15390</v>
      </c>
      <c r="Q84" s="10">
        <f>IF(E84=2015,I84,0)</f>
        <v>0</v>
      </c>
      <c r="R84" s="10">
        <f>IF(E84=2016,I84,0)</f>
        <v>0</v>
      </c>
      <c r="S84" s="10">
        <f>IF(E84=2017,I84,0)</f>
        <v>0</v>
      </c>
      <c r="T84" s="53">
        <f t="shared" si="9"/>
        <v>15390</v>
      </c>
      <c r="U84" s="57"/>
    </row>
    <row r="85" spans="1:21" ht="12.75">
      <c r="A85" s="13" t="s">
        <v>32</v>
      </c>
      <c r="B85" s="12" t="s">
        <v>33</v>
      </c>
      <c r="C85" s="14" t="s">
        <v>2</v>
      </c>
      <c r="D85" s="12" t="s">
        <v>10</v>
      </c>
      <c r="E85" s="19">
        <v>2014</v>
      </c>
      <c r="F85" s="20">
        <v>27170</v>
      </c>
      <c r="G85" s="8"/>
      <c r="H85" s="9" t="s">
        <v>4</v>
      </c>
      <c r="I85" s="10">
        <f>IF(H85="C",F85,0)</f>
        <v>27170</v>
      </c>
      <c r="J85" s="10">
        <f>IF(H85="T",F85,0)</f>
        <v>0</v>
      </c>
      <c r="K85" s="11"/>
      <c r="L85" s="64"/>
      <c r="M85" s="64"/>
      <c r="N85" s="69"/>
      <c r="O85" s="10">
        <f>IF(E85=2013,I85,0)</f>
        <v>0</v>
      </c>
      <c r="P85" s="10">
        <f>IF(E85=2014,I85,0)</f>
        <v>27170</v>
      </c>
      <c r="Q85" s="10">
        <f>IF(E85=2015,I85,0)</f>
        <v>0</v>
      </c>
      <c r="R85" s="10">
        <f>IF(E85=2016,I85,0)</f>
        <v>0</v>
      </c>
      <c r="S85" s="10">
        <f>IF(E85=2017,I85,0)</f>
        <v>0</v>
      </c>
      <c r="T85" s="53">
        <f t="shared" si="9"/>
        <v>27170</v>
      </c>
      <c r="U85" s="57"/>
    </row>
    <row r="86" spans="1:21" ht="12.75">
      <c r="A86" s="13" t="s">
        <v>32</v>
      </c>
      <c r="B86" s="12" t="s">
        <v>33</v>
      </c>
      <c r="C86" s="14" t="s">
        <v>2</v>
      </c>
      <c r="D86" s="12" t="s">
        <v>17</v>
      </c>
      <c r="E86" s="19">
        <v>2017</v>
      </c>
      <c r="F86" s="20">
        <v>15500</v>
      </c>
      <c r="G86" s="8"/>
      <c r="H86" s="9" t="s">
        <v>4</v>
      </c>
      <c r="I86" s="10">
        <f>IF(H86="C",F86,0)</f>
        <v>15500</v>
      </c>
      <c r="J86" s="10">
        <f>IF(H86="T",F86,0)</f>
        <v>0</v>
      </c>
      <c r="K86" s="11"/>
      <c r="L86" s="64"/>
      <c r="M86" s="64"/>
      <c r="N86" s="69"/>
      <c r="O86" s="10">
        <f>IF(E86=2013,I86,0)</f>
        <v>0</v>
      </c>
      <c r="P86" s="10">
        <f>IF(E86=2014,I86,0)</f>
        <v>0</v>
      </c>
      <c r="Q86" s="10">
        <f>IF(E86=2015,I86,0)</f>
        <v>0</v>
      </c>
      <c r="R86" s="10">
        <f>IF(E86=2016,I86,0)</f>
        <v>0</v>
      </c>
      <c r="S86" s="10">
        <f>IF(E86=2017,I86,0)</f>
        <v>15500</v>
      </c>
      <c r="T86" s="53">
        <f t="shared" si="9"/>
        <v>15500</v>
      </c>
      <c r="U86" s="57"/>
    </row>
    <row r="87" spans="1:21" ht="12.75">
      <c r="A87" s="13" t="s">
        <v>32</v>
      </c>
      <c r="B87" s="12" t="s">
        <v>33</v>
      </c>
      <c r="C87" s="14" t="s">
        <v>2</v>
      </c>
      <c r="D87" s="12" t="s">
        <v>21</v>
      </c>
      <c r="E87" s="19">
        <v>2014</v>
      </c>
      <c r="F87" s="20">
        <v>100547</v>
      </c>
      <c r="G87" s="8"/>
      <c r="H87" s="9" t="s">
        <v>4</v>
      </c>
      <c r="I87" s="10">
        <f>IF(H87="C",F87,0)</f>
        <v>100547</v>
      </c>
      <c r="J87" s="10">
        <f>IF(H87="T",F87,0)</f>
        <v>0</v>
      </c>
      <c r="K87" s="11"/>
      <c r="L87" s="64"/>
      <c r="M87" s="64"/>
      <c r="N87" s="69"/>
      <c r="O87" s="10">
        <f>IF(E87=2013,I87,0)</f>
        <v>0</v>
      </c>
      <c r="P87" s="10">
        <f>IF(E87=2014,I87,0)</f>
        <v>100547</v>
      </c>
      <c r="Q87" s="10">
        <f>IF(E87=2015,I87,0)</f>
        <v>0</v>
      </c>
      <c r="R87" s="10">
        <f>IF(E87=2016,I87,0)</f>
        <v>0</v>
      </c>
      <c r="S87" s="10">
        <f>IF(E87=2017,I87,0)</f>
        <v>0</v>
      </c>
      <c r="T87" s="53">
        <f t="shared" si="9"/>
        <v>100547</v>
      </c>
      <c r="U87" s="57">
        <f>SUM(T84:T87)</f>
        <v>158607</v>
      </c>
    </row>
    <row r="88" spans="1:21" ht="12.75">
      <c r="A88" s="13"/>
      <c r="B88" s="12"/>
      <c r="C88" s="14"/>
      <c r="D88" s="12"/>
      <c r="E88" s="19"/>
      <c r="F88" s="20"/>
      <c r="G88" s="8"/>
      <c r="H88" s="9"/>
      <c r="I88" s="10"/>
      <c r="J88" s="10"/>
      <c r="K88" s="11"/>
      <c r="L88" s="64"/>
      <c r="M88" s="64"/>
      <c r="N88" s="69"/>
      <c r="O88" s="10"/>
      <c r="P88" s="10"/>
      <c r="Q88" s="10"/>
      <c r="R88" s="10"/>
      <c r="S88" s="10"/>
      <c r="T88" s="53">
        <f t="shared" si="9"/>
        <v>0</v>
      </c>
      <c r="U88" s="57"/>
    </row>
    <row r="89" spans="1:21" ht="12.75">
      <c r="A89" s="13" t="s">
        <v>34</v>
      </c>
      <c r="B89" s="12" t="s">
        <v>35</v>
      </c>
      <c r="C89" s="14" t="s">
        <v>2</v>
      </c>
      <c r="D89" s="12" t="s">
        <v>8</v>
      </c>
      <c r="E89" s="19">
        <v>2017</v>
      </c>
      <c r="F89" s="20">
        <v>37780</v>
      </c>
      <c r="G89" s="8"/>
      <c r="H89" s="9" t="s">
        <v>4</v>
      </c>
      <c r="I89" s="10">
        <f>IF(H89="C",F89,0)</f>
        <v>37780</v>
      </c>
      <c r="J89" s="10">
        <f>IF(H89="T",F89,0)</f>
        <v>0</v>
      </c>
      <c r="K89" s="11"/>
      <c r="L89" s="64" t="s">
        <v>68</v>
      </c>
      <c r="M89" s="64" t="s">
        <v>74</v>
      </c>
      <c r="N89" s="69"/>
      <c r="O89" s="10">
        <f>IF(E89=2013,I89,0)</f>
        <v>0</v>
      </c>
      <c r="P89" s="10">
        <f>IF(E89=2014,I89,0)</f>
        <v>0</v>
      </c>
      <c r="Q89" s="10">
        <f>IF(E89=2015,I89,0)</f>
        <v>0</v>
      </c>
      <c r="R89" s="10">
        <f>IF(E89=2016,I89,0)</f>
        <v>0</v>
      </c>
      <c r="S89" s="10">
        <f>IF(E89=2017,I89,0)</f>
        <v>37780</v>
      </c>
      <c r="T89" s="53">
        <f t="shared" si="9"/>
        <v>37780</v>
      </c>
      <c r="U89" s="57"/>
    </row>
    <row r="90" spans="1:21" ht="12.75">
      <c r="A90" s="13" t="s">
        <v>34</v>
      </c>
      <c r="B90" s="12" t="s">
        <v>35</v>
      </c>
      <c r="C90" s="14" t="s">
        <v>2</v>
      </c>
      <c r="D90" s="12" t="s">
        <v>10</v>
      </c>
      <c r="E90" s="19">
        <v>2017</v>
      </c>
      <c r="F90" s="20">
        <v>12150</v>
      </c>
      <c r="G90" s="8"/>
      <c r="H90" s="9" t="s">
        <v>4</v>
      </c>
      <c r="I90" s="10">
        <f>IF(H90="C",F90,0)</f>
        <v>12150</v>
      </c>
      <c r="J90" s="10">
        <f>IF(H90="T",F90,0)</f>
        <v>0</v>
      </c>
      <c r="K90" s="11"/>
      <c r="L90" s="64"/>
      <c r="M90" s="64"/>
      <c r="N90" s="69"/>
      <c r="O90" s="10">
        <f>IF(E90=2013,I90,0)</f>
        <v>0</v>
      </c>
      <c r="P90" s="10">
        <f>IF(E90=2014,I90,0)</f>
        <v>0</v>
      </c>
      <c r="Q90" s="10">
        <f>IF(E90=2015,I90,0)</f>
        <v>0</v>
      </c>
      <c r="R90" s="10">
        <f>IF(E90=2016,I90,0)</f>
        <v>0</v>
      </c>
      <c r="S90" s="10">
        <f>IF(E90=2017,I90,0)</f>
        <v>12150</v>
      </c>
      <c r="T90" s="53">
        <f t="shared" si="9"/>
        <v>12150</v>
      </c>
      <c r="U90" s="57"/>
    </row>
    <row r="91" spans="1:21" ht="12.75">
      <c r="A91" s="13" t="s">
        <v>34</v>
      </c>
      <c r="B91" s="12" t="s">
        <v>35</v>
      </c>
      <c r="C91" s="14" t="s">
        <v>2</v>
      </c>
      <c r="D91" s="12" t="s">
        <v>17</v>
      </c>
      <c r="E91" s="19">
        <v>2017</v>
      </c>
      <c r="F91" s="20">
        <v>14020</v>
      </c>
      <c r="G91" s="8"/>
      <c r="H91" s="9" t="s">
        <v>4</v>
      </c>
      <c r="I91" s="10">
        <f>IF(H91="C",F91,0)</f>
        <v>14020</v>
      </c>
      <c r="J91" s="10">
        <f>IF(H91="T",F91,0)</f>
        <v>0</v>
      </c>
      <c r="K91" s="11"/>
      <c r="L91" s="64"/>
      <c r="M91" s="64"/>
      <c r="N91" s="69"/>
      <c r="O91" s="10">
        <f>IF(E91=2013,I91,0)</f>
        <v>0</v>
      </c>
      <c r="P91" s="10">
        <f>IF(E91=2014,I91,0)</f>
        <v>0</v>
      </c>
      <c r="Q91" s="10">
        <f>IF(E91=2015,I91,0)</f>
        <v>0</v>
      </c>
      <c r="R91" s="10">
        <f>IF(E91=2016,I91,0)</f>
        <v>0</v>
      </c>
      <c r="S91" s="10">
        <f>IF(E91=2017,I91,0)</f>
        <v>14020</v>
      </c>
      <c r="T91" s="53">
        <f t="shared" si="9"/>
        <v>14020</v>
      </c>
      <c r="U91" s="57"/>
    </row>
    <row r="92" spans="1:21" ht="12.75">
      <c r="A92" s="13" t="s">
        <v>34</v>
      </c>
      <c r="B92" s="12" t="s">
        <v>35</v>
      </c>
      <c r="C92" s="14" t="s">
        <v>2</v>
      </c>
      <c r="D92" s="12" t="s">
        <v>21</v>
      </c>
      <c r="E92" s="19"/>
      <c r="F92" s="20"/>
      <c r="G92" s="8"/>
      <c r="H92" s="9" t="s">
        <v>4</v>
      </c>
      <c r="I92" s="10">
        <f>IF(H92="C",F92,0)</f>
        <v>0</v>
      </c>
      <c r="J92" s="10">
        <f>IF(H92="T",F92,0)</f>
        <v>0</v>
      </c>
      <c r="K92" s="11"/>
      <c r="L92" s="64"/>
      <c r="M92" s="64"/>
      <c r="N92" s="69"/>
      <c r="O92" s="10">
        <f>IF(E92=2013,I92,0)</f>
        <v>0</v>
      </c>
      <c r="P92" s="10">
        <f>IF(E92=2014,I92,0)</f>
        <v>0</v>
      </c>
      <c r="Q92" s="10">
        <f>IF(E92=2015,I92,0)</f>
        <v>0</v>
      </c>
      <c r="R92" s="10">
        <f>IF(E92=2016,I92,0)</f>
        <v>0</v>
      </c>
      <c r="S92" s="10">
        <f>IF(E92=2017,I92,0)</f>
        <v>0</v>
      </c>
      <c r="T92" s="53">
        <f t="shared" si="9"/>
        <v>0</v>
      </c>
      <c r="U92" s="57">
        <f>SUM(T89:T92)</f>
        <v>63950</v>
      </c>
    </row>
    <row r="93" spans="1:21" ht="12.75">
      <c r="A93" s="13"/>
      <c r="B93" s="12"/>
      <c r="C93" s="14"/>
      <c r="D93" s="12"/>
      <c r="E93" s="19"/>
      <c r="F93" s="20"/>
      <c r="G93" s="8"/>
      <c r="H93" s="9"/>
      <c r="I93" s="10"/>
      <c r="J93" s="10"/>
      <c r="K93" s="11"/>
      <c r="L93" s="64"/>
      <c r="M93" s="64"/>
      <c r="N93" s="69"/>
      <c r="O93" s="10"/>
      <c r="P93" s="10"/>
      <c r="Q93" s="10"/>
      <c r="R93" s="10"/>
      <c r="S93" s="10"/>
      <c r="T93" s="53">
        <f t="shared" si="9"/>
        <v>0</v>
      </c>
      <c r="U93" s="57"/>
    </row>
    <row r="94" spans="1:21" ht="12.75">
      <c r="A94" s="13" t="s">
        <v>36</v>
      </c>
      <c r="B94" s="12" t="s">
        <v>37</v>
      </c>
      <c r="C94" s="14" t="s">
        <v>2</v>
      </c>
      <c r="D94" s="12" t="s">
        <v>78</v>
      </c>
      <c r="E94" s="19">
        <v>2013</v>
      </c>
      <c r="F94" s="20">
        <v>40000</v>
      </c>
      <c r="G94" s="8"/>
      <c r="H94" s="9" t="s">
        <v>4</v>
      </c>
      <c r="I94" s="10">
        <f>IF(H94="C",F94,0)</f>
        <v>40000</v>
      </c>
      <c r="J94" s="10">
        <f>IF(H94="T",F94,0)</f>
        <v>0</v>
      </c>
      <c r="K94" s="11"/>
      <c r="L94" s="64" t="s">
        <v>4</v>
      </c>
      <c r="M94" s="64" t="s">
        <v>75</v>
      </c>
      <c r="N94" s="69"/>
      <c r="O94" s="10">
        <v>10000</v>
      </c>
      <c r="P94" s="10">
        <f>IF(E94=2014,I94,0)</f>
        <v>0</v>
      </c>
      <c r="Q94" s="10">
        <f>IF(E94=2015,I94,0)</f>
        <v>0</v>
      </c>
      <c r="R94" s="10">
        <f>IF(E94=2016,I94,0)</f>
        <v>0</v>
      </c>
      <c r="S94" s="10">
        <f>IF(E94=2017,I94,0)</f>
        <v>0</v>
      </c>
      <c r="T94" s="53">
        <f t="shared" si="9"/>
        <v>10000</v>
      </c>
      <c r="U94" s="57">
        <v>10000</v>
      </c>
    </row>
    <row r="95" spans="1:21" ht="12.75">
      <c r="A95" s="13"/>
      <c r="B95" s="12"/>
      <c r="C95" s="14"/>
      <c r="D95" s="12"/>
      <c r="E95" s="19"/>
      <c r="F95" s="20"/>
      <c r="G95" s="8"/>
      <c r="H95" s="9"/>
      <c r="I95" s="10"/>
      <c r="J95" s="10"/>
      <c r="K95" s="11"/>
      <c r="L95" s="64"/>
      <c r="M95" s="64"/>
      <c r="N95" s="69"/>
      <c r="O95" s="10"/>
      <c r="P95" s="10"/>
      <c r="Q95" s="10"/>
      <c r="R95" s="10"/>
      <c r="S95" s="10"/>
      <c r="T95" s="53">
        <f t="shared" si="9"/>
        <v>0</v>
      </c>
      <c r="U95" s="57"/>
    </row>
    <row r="96" spans="1:21" ht="12.75">
      <c r="A96" s="13" t="s">
        <v>38</v>
      </c>
      <c r="B96" s="12" t="s">
        <v>39</v>
      </c>
      <c r="C96" s="14" t="s">
        <v>2</v>
      </c>
      <c r="D96" s="12" t="s">
        <v>8</v>
      </c>
      <c r="E96" s="19">
        <v>2014</v>
      </c>
      <c r="F96" s="20">
        <v>90000</v>
      </c>
      <c r="G96" s="8"/>
      <c r="H96" s="9" t="s">
        <v>4</v>
      </c>
      <c r="I96" s="10">
        <f aca="true" t="shared" si="10" ref="I96:I104">IF(H96="C",F96,0)</f>
        <v>90000</v>
      </c>
      <c r="J96" s="10">
        <f aca="true" t="shared" si="11" ref="J96:J104">IF(H96="T",F96,0)</f>
        <v>0</v>
      </c>
      <c r="K96" s="11"/>
      <c r="L96" s="64" t="s">
        <v>68</v>
      </c>
      <c r="M96" s="64" t="s">
        <v>68</v>
      </c>
      <c r="N96" s="69"/>
      <c r="O96" s="10">
        <f aca="true" t="shared" si="12" ref="O96:O104">IF(E96=2013,I96,0)</f>
        <v>0</v>
      </c>
      <c r="P96" s="10">
        <f aca="true" t="shared" si="13" ref="P96:P104">IF(E96=2014,I96,0)</f>
        <v>90000</v>
      </c>
      <c r="Q96" s="10">
        <f aca="true" t="shared" si="14" ref="Q96:Q104">IF(E96=2015,I96,0)</f>
        <v>0</v>
      </c>
      <c r="R96" s="10">
        <f aca="true" t="shared" si="15" ref="R96:R104">IF(E96=2016,I96,0)</f>
        <v>0</v>
      </c>
      <c r="S96" s="10">
        <f aca="true" t="shared" si="16" ref="S96:S104">IF(E96=2017,I96,0)</f>
        <v>0</v>
      </c>
      <c r="T96" s="53">
        <f t="shared" si="9"/>
        <v>90000</v>
      </c>
      <c r="U96" s="57"/>
    </row>
    <row r="97" spans="1:21" ht="12.75">
      <c r="A97" s="13" t="s">
        <v>38</v>
      </c>
      <c r="B97" s="12" t="s">
        <v>39</v>
      </c>
      <c r="C97" s="14" t="s">
        <v>2</v>
      </c>
      <c r="D97" s="12" t="s">
        <v>10</v>
      </c>
      <c r="E97" s="19"/>
      <c r="F97" s="20"/>
      <c r="G97" s="8"/>
      <c r="H97" s="9" t="s">
        <v>4</v>
      </c>
      <c r="I97" s="10">
        <f t="shared" si="10"/>
        <v>0</v>
      </c>
      <c r="J97" s="10">
        <f t="shared" si="11"/>
        <v>0</v>
      </c>
      <c r="K97" s="11"/>
      <c r="L97" s="64"/>
      <c r="M97" s="64"/>
      <c r="N97" s="69"/>
      <c r="O97" s="10">
        <f t="shared" si="12"/>
        <v>0</v>
      </c>
      <c r="P97" s="10">
        <f t="shared" si="13"/>
        <v>0</v>
      </c>
      <c r="Q97" s="10">
        <f t="shared" si="14"/>
        <v>0</v>
      </c>
      <c r="R97" s="10">
        <f t="shared" si="15"/>
        <v>0</v>
      </c>
      <c r="S97" s="10">
        <f t="shared" si="16"/>
        <v>0</v>
      </c>
      <c r="T97" s="53">
        <f t="shared" si="9"/>
        <v>0</v>
      </c>
      <c r="U97" s="57"/>
    </row>
    <row r="98" spans="1:21" ht="12.75">
      <c r="A98" s="13" t="s">
        <v>38</v>
      </c>
      <c r="B98" s="12" t="s">
        <v>39</v>
      </c>
      <c r="C98" s="14" t="s">
        <v>2</v>
      </c>
      <c r="D98" s="12" t="s">
        <v>17</v>
      </c>
      <c r="E98" s="19">
        <v>2014</v>
      </c>
      <c r="F98" s="20">
        <v>13300</v>
      </c>
      <c r="G98" s="8"/>
      <c r="H98" s="9" t="s">
        <v>4</v>
      </c>
      <c r="I98" s="10">
        <f t="shared" si="10"/>
        <v>13300</v>
      </c>
      <c r="J98" s="10">
        <f t="shared" si="11"/>
        <v>0</v>
      </c>
      <c r="K98" s="11"/>
      <c r="L98" s="64"/>
      <c r="M98" s="64"/>
      <c r="N98" s="69"/>
      <c r="O98" s="10">
        <f t="shared" si="12"/>
        <v>0</v>
      </c>
      <c r="P98" s="10">
        <f t="shared" si="13"/>
        <v>13300</v>
      </c>
      <c r="Q98" s="10">
        <f t="shared" si="14"/>
        <v>0</v>
      </c>
      <c r="R98" s="10">
        <f t="shared" si="15"/>
        <v>0</v>
      </c>
      <c r="S98" s="10">
        <f t="shared" si="16"/>
        <v>0</v>
      </c>
      <c r="T98" s="53">
        <f t="shared" si="9"/>
        <v>13300</v>
      </c>
      <c r="U98" s="57"/>
    </row>
    <row r="99" spans="1:21" ht="12.75">
      <c r="A99" s="13" t="s">
        <v>38</v>
      </c>
      <c r="B99" s="12" t="s">
        <v>39</v>
      </c>
      <c r="C99" s="14" t="s">
        <v>2</v>
      </c>
      <c r="D99" s="12" t="s">
        <v>21</v>
      </c>
      <c r="E99" s="19">
        <v>2014</v>
      </c>
      <c r="F99" s="20">
        <v>16900</v>
      </c>
      <c r="G99" s="8"/>
      <c r="H99" s="9" t="s">
        <v>4</v>
      </c>
      <c r="I99" s="10">
        <f t="shared" si="10"/>
        <v>16900</v>
      </c>
      <c r="J99" s="10">
        <f t="shared" si="11"/>
        <v>0</v>
      </c>
      <c r="K99" s="11"/>
      <c r="L99" s="64"/>
      <c r="M99" s="64"/>
      <c r="N99" s="69"/>
      <c r="O99" s="10">
        <f t="shared" si="12"/>
        <v>0</v>
      </c>
      <c r="P99" s="10">
        <f t="shared" si="13"/>
        <v>16900</v>
      </c>
      <c r="Q99" s="10">
        <f t="shared" si="14"/>
        <v>0</v>
      </c>
      <c r="R99" s="10">
        <f t="shared" si="15"/>
        <v>0</v>
      </c>
      <c r="S99" s="10">
        <f t="shared" si="16"/>
        <v>0</v>
      </c>
      <c r="T99" s="53">
        <f t="shared" si="9"/>
        <v>16900</v>
      </c>
      <c r="U99" s="57">
        <f>SUM(T96:T99)</f>
        <v>120200</v>
      </c>
    </row>
    <row r="100" spans="1:21" ht="12.75">
      <c r="A100" s="13"/>
      <c r="B100" s="12"/>
      <c r="C100" s="14"/>
      <c r="D100" s="12"/>
      <c r="E100" s="19"/>
      <c r="F100" s="20"/>
      <c r="G100" s="8"/>
      <c r="H100" s="9"/>
      <c r="I100" s="10"/>
      <c r="J100" s="10"/>
      <c r="K100" s="11"/>
      <c r="L100" s="64"/>
      <c r="M100" s="64"/>
      <c r="N100" s="69"/>
      <c r="O100" s="10"/>
      <c r="P100" s="10"/>
      <c r="Q100" s="10"/>
      <c r="R100" s="10"/>
      <c r="S100" s="10"/>
      <c r="T100" s="53">
        <f t="shared" si="9"/>
        <v>0</v>
      </c>
      <c r="U100" s="57"/>
    </row>
    <row r="101" spans="1:21" ht="12.75">
      <c r="A101" s="13" t="s">
        <v>40</v>
      </c>
      <c r="B101" s="12" t="s">
        <v>41</v>
      </c>
      <c r="C101" s="4" t="s">
        <v>2</v>
      </c>
      <c r="D101" s="12" t="s">
        <v>8</v>
      </c>
      <c r="E101" s="19">
        <v>2013</v>
      </c>
      <c r="F101" s="20">
        <v>1290</v>
      </c>
      <c r="G101" s="8"/>
      <c r="H101" s="9" t="s">
        <v>4</v>
      </c>
      <c r="I101" s="10">
        <f t="shared" si="10"/>
        <v>1290</v>
      </c>
      <c r="J101" s="10">
        <f t="shared" si="11"/>
        <v>0</v>
      </c>
      <c r="K101" s="11"/>
      <c r="L101" s="64" t="s">
        <v>71</v>
      </c>
      <c r="M101" s="64" t="s">
        <v>71</v>
      </c>
      <c r="N101" s="69"/>
      <c r="O101" s="10">
        <f t="shared" si="12"/>
        <v>1290</v>
      </c>
      <c r="P101" s="10">
        <f t="shared" si="13"/>
        <v>0</v>
      </c>
      <c r="Q101" s="10">
        <f t="shared" si="14"/>
        <v>0</v>
      </c>
      <c r="R101" s="10">
        <f t="shared" si="15"/>
        <v>0</v>
      </c>
      <c r="S101" s="10">
        <f t="shared" si="16"/>
        <v>0</v>
      </c>
      <c r="T101" s="53">
        <f t="shared" si="9"/>
        <v>1290</v>
      </c>
      <c r="U101" s="57"/>
    </row>
    <row r="102" spans="1:21" ht="12.75">
      <c r="A102" s="13" t="s">
        <v>40</v>
      </c>
      <c r="B102" s="12" t="s">
        <v>41</v>
      </c>
      <c r="C102" s="4" t="s">
        <v>2</v>
      </c>
      <c r="D102" s="12" t="s">
        <v>10</v>
      </c>
      <c r="E102" s="19">
        <v>2017</v>
      </c>
      <c r="F102" s="20">
        <v>12225</v>
      </c>
      <c r="G102" s="8"/>
      <c r="H102" s="9" t="s">
        <v>4</v>
      </c>
      <c r="I102" s="10">
        <f t="shared" si="10"/>
        <v>12225</v>
      </c>
      <c r="J102" s="10">
        <f t="shared" si="11"/>
        <v>0</v>
      </c>
      <c r="K102" s="11"/>
      <c r="L102" s="64"/>
      <c r="M102" s="64"/>
      <c r="N102" s="69"/>
      <c r="O102" s="10">
        <f t="shared" si="12"/>
        <v>0</v>
      </c>
      <c r="P102" s="10">
        <f t="shared" si="13"/>
        <v>0</v>
      </c>
      <c r="Q102" s="10">
        <f t="shared" si="14"/>
        <v>0</v>
      </c>
      <c r="R102" s="10">
        <f t="shared" si="15"/>
        <v>0</v>
      </c>
      <c r="S102" s="10">
        <f t="shared" si="16"/>
        <v>12225</v>
      </c>
      <c r="T102" s="53">
        <f t="shared" si="9"/>
        <v>12225</v>
      </c>
      <c r="U102" s="57"/>
    </row>
    <row r="103" spans="1:21" ht="12.75">
      <c r="A103" s="13" t="s">
        <v>40</v>
      </c>
      <c r="B103" s="12" t="s">
        <v>41</v>
      </c>
      <c r="C103" s="4" t="s">
        <v>2</v>
      </c>
      <c r="D103" s="12" t="s">
        <v>17</v>
      </c>
      <c r="E103" s="19">
        <v>2017</v>
      </c>
      <c r="F103" s="20">
        <v>3080</v>
      </c>
      <c r="G103" s="8"/>
      <c r="H103" s="9" t="s">
        <v>4</v>
      </c>
      <c r="I103" s="10">
        <f t="shared" si="10"/>
        <v>3080</v>
      </c>
      <c r="J103" s="10">
        <f t="shared" si="11"/>
        <v>0</v>
      </c>
      <c r="K103" s="11"/>
      <c r="L103" s="64"/>
      <c r="M103" s="64"/>
      <c r="N103" s="69"/>
      <c r="O103" s="10">
        <f t="shared" si="12"/>
        <v>0</v>
      </c>
      <c r="P103" s="10">
        <f t="shared" si="13"/>
        <v>0</v>
      </c>
      <c r="Q103" s="10">
        <f t="shared" si="14"/>
        <v>0</v>
      </c>
      <c r="R103" s="10">
        <f t="shared" si="15"/>
        <v>0</v>
      </c>
      <c r="S103" s="10">
        <f t="shared" si="16"/>
        <v>3080</v>
      </c>
      <c r="T103" s="53">
        <f t="shared" si="9"/>
        <v>3080</v>
      </c>
      <c r="U103" s="57"/>
    </row>
    <row r="104" spans="1:21" ht="12.75">
      <c r="A104" s="13" t="s">
        <v>40</v>
      </c>
      <c r="B104" s="12" t="s">
        <v>41</v>
      </c>
      <c r="C104" s="4" t="s">
        <v>2</v>
      </c>
      <c r="D104" s="12" t="s">
        <v>21</v>
      </c>
      <c r="E104" s="19"/>
      <c r="F104" s="20"/>
      <c r="G104" s="8"/>
      <c r="H104" s="9" t="s">
        <v>4</v>
      </c>
      <c r="I104" s="10">
        <f t="shared" si="10"/>
        <v>0</v>
      </c>
      <c r="J104" s="10">
        <f t="shared" si="11"/>
        <v>0</v>
      </c>
      <c r="K104" s="11"/>
      <c r="L104" s="64"/>
      <c r="M104" s="64"/>
      <c r="N104" s="69"/>
      <c r="O104" s="10">
        <f t="shared" si="12"/>
        <v>0</v>
      </c>
      <c r="P104" s="10">
        <f t="shared" si="13"/>
        <v>0</v>
      </c>
      <c r="Q104" s="10">
        <f t="shared" si="14"/>
        <v>0</v>
      </c>
      <c r="R104" s="10">
        <f t="shared" si="15"/>
        <v>0</v>
      </c>
      <c r="S104" s="10">
        <f t="shared" si="16"/>
        <v>0</v>
      </c>
      <c r="T104" s="53">
        <f t="shared" si="9"/>
        <v>0</v>
      </c>
      <c r="U104" s="57">
        <f>SUM(T101:T104)</f>
        <v>16595</v>
      </c>
    </row>
    <row r="105" spans="1:21" ht="12.75">
      <c r="A105" s="13"/>
      <c r="B105" s="12"/>
      <c r="C105" s="4"/>
      <c r="D105" s="12"/>
      <c r="E105" s="19"/>
      <c r="F105" s="20"/>
      <c r="G105" s="8"/>
      <c r="H105" s="9"/>
      <c r="I105" s="10"/>
      <c r="J105" s="10"/>
      <c r="K105" s="11"/>
      <c r="L105" s="64"/>
      <c r="M105" s="64"/>
      <c r="N105" s="69"/>
      <c r="O105" s="10"/>
      <c r="P105" s="10"/>
      <c r="Q105" s="10"/>
      <c r="R105" s="10"/>
      <c r="S105" s="10"/>
      <c r="T105" s="53">
        <f t="shared" si="9"/>
        <v>0</v>
      </c>
      <c r="U105" s="57"/>
    </row>
    <row r="106" spans="1:2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46"/>
      <c r="L106" s="64"/>
      <c r="M106" s="65"/>
      <c r="N106" s="70"/>
      <c r="O106" s="15"/>
      <c r="P106" s="15"/>
      <c r="Q106" s="15"/>
      <c r="R106" s="15"/>
      <c r="S106" s="15"/>
      <c r="T106" s="55"/>
      <c r="U106" s="72"/>
    </row>
    <row r="107" spans="1:21" s="51" customFormat="1" ht="16.5" thickBot="1">
      <c r="A107" s="47"/>
      <c r="B107" s="48"/>
      <c r="C107" s="48"/>
      <c r="D107" s="47" t="s">
        <v>64</v>
      </c>
      <c r="E107" s="48"/>
      <c r="F107" s="49"/>
      <c r="G107" s="48"/>
      <c r="H107" s="48"/>
      <c r="I107" s="48"/>
      <c r="J107" s="48"/>
      <c r="K107" s="50"/>
      <c r="L107" s="66"/>
      <c r="M107" s="66"/>
      <c r="N107" s="71"/>
      <c r="O107" s="49">
        <f>SUM(O5:O106)</f>
        <v>228165</v>
      </c>
      <c r="P107" s="49">
        <f>SUM(P5:P106)</f>
        <v>325747</v>
      </c>
      <c r="Q107" s="49">
        <f>SUM(Q5:Q106)</f>
        <v>448780</v>
      </c>
      <c r="R107" s="49">
        <f>SUM(R5:R106)</f>
        <v>199810</v>
      </c>
      <c r="S107" s="49">
        <f>SUM(S5:S106)</f>
        <v>610697</v>
      </c>
      <c r="T107" s="56"/>
      <c r="U107" s="74">
        <f>SUM(U4:U105)</f>
        <v>1813199</v>
      </c>
    </row>
    <row r="108" spans="1:21" s="51" customFormat="1" ht="16.5" thickTop="1">
      <c r="A108" s="47"/>
      <c r="B108" s="48"/>
      <c r="C108" s="48"/>
      <c r="D108" s="75"/>
      <c r="E108" s="48"/>
      <c r="F108" s="49"/>
      <c r="G108" s="48"/>
      <c r="H108" s="48"/>
      <c r="I108" s="48"/>
      <c r="J108" s="48"/>
      <c r="K108" s="50"/>
      <c r="L108" s="66"/>
      <c r="M108" s="66"/>
      <c r="N108" s="71"/>
      <c r="O108" s="49"/>
      <c r="P108" s="49"/>
      <c r="Q108" s="49"/>
      <c r="R108" s="49"/>
      <c r="S108" s="49"/>
      <c r="T108" s="56"/>
      <c r="U108" s="73"/>
    </row>
    <row r="109" spans="1:21" ht="15.75">
      <c r="A109" s="15"/>
      <c r="B109" s="15"/>
      <c r="C109" s="15"/>
      <c r="D109" s="75"/>
      <c r="E109" s="15"/>
      <c r="F109" s="10"/>
      <c r="G109" s="15"/>
      <c r="H109" s="15"/>
      <c r="I109" s="15"/>
      <c r="J109" s="15"/>
      <c r="K109" s="46"/>
      <c r="L109" s="64"/>
      <c r="M109" s="64"/>
      <c r="N109" s="69"/>
      <c r="O109" s="10"/>
      <c r="P109" s="10"/>
      <c r="Q109" s="10"/>
      <c r="R109" s="10"/>
      <c r="S109" s="10"/>
      <c r="T109" s="54"/>
      <c r="U109" s="57"/>
    </row>
    <row r="111" spans="1:21" ht="34.5" customHeight="1">
      <c r="A111" s="84" t="s">
        <v>77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</sheetData>
  <mergeCells count="1">
    <mergeCell ref="A111:U11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&amp;R&amp;"Arial,Bold"&amp;12APPENDIX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Community Centres ~ High Level Programme of Works ~ Appendix to Note to scrutiny Jan 2013</dc:title>
  <dc:subject/>
  <dc:creator>Oxford City Council</dc:creator>
  <cp:keywords>Council meetings;Government, politics and public administration; Local government; Decision making; Council meetings;</cp:keywords>
  <dc:description/>
  <cp:lastModifiedBy>lstock</cp:lastModifiedBy>
  <cp:lastPrinted>2013-01-21T09:37:14Z</cp:lastPrinted>
  <dcterms:created xsi:type="dcterms:W3CDTF">2012-09-05T09:27:09Z</dcterms:created>
  <dcterms:modified xsi:type="dcterms:W3CDTF">2013-01-21T09:37:37Z</dcterms:modified>
  <cp:category/>
  <cp:version/>
  <cp:contentType/>
  <cp:contentStatus/>
</cp:coreProperties>
</file>